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8" windowWidth="15120" windowHeight="7896" activeTab="3"/>
  </bookViews>
  <sheets>
    <sheet name="1" sheetId="6" r:id="rId1"/>
    <sheet name="2" sheetId="8" r:id="rId2"/>
    <sheet name="3" sheetId="9" r:id="rId3"/>
    <sheet name="4" sheetId="10" r:id="rId4"/>
    <sheet name="5" sheetId="5" r:id="rId5"/>
  </sheets>
  <definedNames>
    <definedName name="OLE_LINK1" localSheetId="3">'4'!#REF!</definedName>
    <definedName name="_xlnm.Print_Area" localSheetId="1">'2'!$A$1:$E$110</definedName>
    <definedName name="_xlnm.Print_Area" localSheetId="2">'3'!$A$1:$D$81</definedName>
    <definedName name="_xlnm.Print_Area" localSheetId="3">'4'!$A$1:$E$89</definedName>
  </definedNames>
  <calcPr calcId="145621"/>
</workbook>
</file>

<file path=xl/calcChain.xml><?xml version="1.0" encoding="utf-8"?>
<calcChain xmlns="http://schemas.openxmlformats.org/spreadsheetml/2006/main">
  <c r="E37" i="10" l="1"/>
  <c r="E36" i="10" s="1"/>
  <c r="E35" i="10" s="1"/>
  <c r="E34" i="10" s="1"/>
  <c r="E33" i="10" s="1"/>
  <c r="E82" i="10"/>
  <c r="E72" i="10"/>
  <c r="E64" i="10"/>
  <c r="E63" i="10" s="1"/>
  <c r="A63" i="10"/>
  <c r="E47" i="10"/>
  <c r="E46" i="10" s="1"/>
  <c r="E13" i="10"/>
  <c r="E12" i="10"/>
  <c r="E7" i="10" s="1"/>
  <c r="E6" i="10" s="1"/>
  <c r="E11" i="10"/>
  <c r="E15" i="10"/>
  <c r="E88" i="10"/>
  <c r="E80" i="10" s="1"/>
  <c r="E86" i="10"/>
  <c r="E74" i="10"/>
  <c r="E70" i="10"/>
  <c r="E69" i="10"/>
  <c r="E68" i="10" s="1"/>
  <c r="E57" i="10"/>
  <c r="E55" i="10"/>
  <c r="E53" i="10"/>
  <c r="E51" i="10"/>
  <c r="E50" i="10"/>
  <c r="E48" i="10"/>
  <c r="E41" i="10"/>
  <c r="E40" i="10" s="1"/>
  <c r="E39" i="10" s="1"/>
  <c r="E31" i="10"/>
  <c r="E30" i="10" s="1"/>
  <c r="E29" i="10" s="1"/>
  <c r="E26" i="10"/>
  <c r="E25" i="10"/>
  <c r="E24" i="10" s="1"/>
  <c r="E23" i="10"/>
  <c r="E20" i="10"/>
  <c r="E19" i="10" s="1"/>
  <c r="E16" i="10"/>
  <c r="E8" i="10"/>
  <c r="E45" i="10" l="1"/>
  <c r="E44" i="10" s="1"/>
  <c r="E43" i="10" s="1"/>
  <c r="E67" i="10"/>
  <c r="E66" i="10" s="1"/>
  <c r="E10" i="10"/>
  <c r="E18" i="10"/>
  <c r="E28" i="10"/>
  <c r="E38" i="10"/>
  <c r="E78" i="10" l="1"/>
  <c r="E65" i="10" s="1"/>
  <c r="E5" i="10" s="1"/>
  <c r="D76" i="9" l="1"/>
  <c r="D73" i="9" s="1"/>
  <c r="D33" i="9"/>
  <c r="D32" i="9" s="1"/>
  <c r="D37" i="9"/>
  <c r="D39" i="9"/>
  <c r="D36" i="9" s="1"/>
  <c r="D10" i="9"/>
  <c r="D28" i="9"/>
  <c r="D79" i="9"/>
  <c r="D78" i="9"/>
  <c r="D77" i="9"/>
  <c r="D69" i="9"/>
  <c r="D68" i="9"/>
  <c r="D66" i="9"/>
  <c r="D60" i="9"/>
  <c r="D58" i="9"/>
  <c r="D56" i="9"/>
  <c r="D54" i="9"/>
  <c r="D52" i="9"/>
  <c r="D50" i="9"/>
  <c r="D46" i="9"/>
  <c r="D45" i="9"/>
  <c r="D44" i="9" s="1"/>
  <c r="D34" i="9"/>
  <c r="D27" i="9"/>
  <c r="D26" i="9"/>
  <c r="D25" i="9"/>
  <c r="D23" i="9"/>
  <c r="D21" i="9"/>
  <c r="D19" i="9"/>
  <c r="D17" i="9"/>
  <c r="D16" i="9"/>
  <c r="D14" i="9"/>
  <c r="D12" i="9"/>
  <c r="D11" i="9" s="1"/>
  <c r="D8" i="9"/>
  <c r="D7" i="9" s="1"/>
  <c r="D6" i="9" s="1"/>
  <c r="D72" i="9" l="1"/>
  <c r="D4" i="9"/>
  <c r="D5" i="9"/>
  <c r="D75" i="9"/>
  <c r="D74" i="9" s="1"/>
  <c r="D31" i="9"/>
  <c r="D57" i="9"/>
  <c r="E5" i="8" l="1"/>
  <c r="E54" i="8"/>
  <c r="E74" i="8"/>
  <c r="E98" i="8"/>
  <c r="E97" i="8" s="1"/>
  <c r="E96" i="8" s="1"/>
  <c r="E95" i="8" s="1"/>
  <c r="E93" i="8"/>
  <c r="E92" i="8" s="1"/>
  <c r="E91" i="8" s="1"/>
  <c r="E90" i="8" s="1"/>
  <c r="E75" i="8"/>
  <c r="E69" i="8"/>
  <c r="E68" i="8" s="1"/>
  <c r="E70" i="8"/>
  <c r="E107" i="8"/>
  <c r="E106" i="8" s="1"/>
  <c r="E103" i="8"/>
  <c r="E102" i="8"/>
  <c r="E101" i="8" s="1"/>
  <c r="E88" i="8"/>
  <c r="E86" i="8"/>
  <c r="E85" i="8"/>
  <c r="E83" i="8"/>
  <c r="E81" i="8"/>
  <c r="E78" i="8"/>
  <c r="E66" i="8"/>
  <c r="E65" i="8" s="1"/>
  <c r="E64" i="8"/>
  <c r="E58" i="8"/>
  <c r="E57" i="8" s="1"/>
  <c r="E56" i="8" s="1"/>
  <c r="E52" i="8"/>
  <c r="E50" i="8"/>
  <c r="E48" i="8"/>
  <c r="E46" i="8"/>
  <c r="E45" i="8"/>
  <c r="E39" i="8" s="1"/>
  <c r="E37" i="8" s="1"/>
  <c r="E36" i="8" s="1"/>
  <c r="E43" i="8"/>
  <c r="E41" i="8"/>
  <c r="E40" i="8" s="1"/>
  <c r="E34" i="8"/>
  <c r="E33" i="8" s="1"/>
  <c r="E32" i="8" s="1"/>
  <c r="E31" i="8" s="1"/>
  <c r="E30" i="8" s="1"/>
  <c r="E29" i="8"/>
  <c r="E26" i="8"/>
  <c r="E22" i="8"/>
  <c r="E24" i="8" s="1"/>
  <c r="E25" i="8" s="1"/>
  <c r="E18" i="8"/>
  <c r="E19" i="8" s="1"/>
  <c r="E16" i="8"/>
  <c r="E12" i="8"/>
  <c r="E10" i="8"/>
  <c r="E9" i="8" s="1"/>
  <c r="E108" i="8" l="1"/>
  <c r="E77" i="8"/>
  <c r="E105" i="8"/>
  <c r="E100" i="8"/>
  <c r="E6" i="8"/>
  <c r="E8" i="8"/>
  <c r="E63" i="8"/>
  <c r="E62" i="8" s="1"/>
  <c r="E60" i="8" s="1"/>
  <c r="E20" i="8"/>
  <c r="C11" i="6" l="1"/>
  <c r="C9" i="6" s="1"/>
  <c r="C8" i="6" s="1"/>
  <c r="C7" i="6" s="1"/>
  <c r="C12" i="6"/>
  <c r="C39" i="6"/>
  <c r="C35" i="6"/>
  <c r="C33" i="6"/>
  <c r="C32" i="6" s="1"/>
  <c r="C30" i="6"/>
  <c r="C29" i="6" s="1"/>
  <c r="C25" i="6"/>
  <c r="C24" i="6" s="1"/>
  <c r="C22" i="6"/>
  <c r="E19" i="6"/>
  <c r="D19" i="6"/>
  <c r="C19" i="6"/>
  <c r="E17" i="6"/>
  <c r="D17" i="6"/>
  <c r="C17" i="6"/>
  <c r="C16" i="6" s="1"/>
  <c r="E14" i="6"/>
  <c r="E11" i="6" s="1"/>
  <c r="D14" i="6"/>
  <c r="C14" i="6"/>
  <c r="C13" i="6" s="1"/>
  <c r="E12" i="6"/>
  <c r="D12" i="6"/>
  <c r="D11" i="6" s="1"/>
  <c r="E9" i="6"/>
  <c r="D9" i="6"/>
  <c r="D8" i="6" s="1"/>
  <c r="E8" i="6"/>
  <c r="D7" i="6" l="1"/>
  <c r="D6" i="6" s="1"/>
  <c r="E7" i="6"/>
  <c r="E6" i="6" s="1"/>
</calcChain>
</file>

<file path=xl/sharedStrings.xml><?xml version="1.0" encoding="utf-8"?>
<sst xmlns="http://schemas.openxmlformats.org/spreadsheetml/2006/main" count="703" uniqueCount="247">
  <si>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</si>
  <si>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</si>
  <si>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</si>
  <si>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</si>
  <si>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</si>
  <si>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</si>
  <si>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</si>
  <si>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</si>
  <si>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</si>
  <si>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</si>
  <si>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</si>
  <si>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</si>
  <si>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</si>
  <si>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</si>
  <si>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</si>
  <si>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</si>
  <si>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</si>
  <si>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</si>
  <si>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</si>
  <si>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</si>
  <si>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</si>
  <si>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</si>
  <si>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</si>
  <si>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</si>
  <si>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</si>
  <si>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</si>
  <si>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</si>
  <si>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</si>
  <si>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</si>
  <si>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</si>
  <si>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</si>
  <si>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</si>
  <si>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</si>
  <si>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</si>
  <si>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</si>
  <si>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</si>
  <si>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</si>
  <si>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</si>
  <si>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</si>
  <si>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</si>
  <si>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</si>
  <si>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2 00 00000 00 0000 000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</si>
  <si>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</si>
  <si>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</si>
  <si>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</si>
  <si>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</si>
  <si>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</si>
  <si>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</si>
  <si>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</si>
  <si>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</si>
  <si>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</si>
  <si>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</si>
  <si>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</si>
  <si>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</si>
  <si>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</si>
  <si>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</si>
  <si>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</si>
  <si>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</si>
  <si>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</si>
  <si>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</si>
  <si>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</si>
  <si>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>Прочие безвозмездные поступления в бюджеты сельских поселений от бюджетов муниципальных районов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</si>
  <si>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</si>
  <si>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</si>
  <si>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</si>
  <si>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</si>
  <si>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</si>
  <si>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</si>
  <si>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</si>
  <si>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</si>
  <si>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</si>
  <si>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</si>
  <si>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</si>
  <si>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</si>
  <si>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</si>
  <si>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</si>
  <si>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</si>
  <si>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</si>
  <si>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99 0 00 02040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</si>
  <si>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</si>
  <si>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</si>
  <si>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</si>
  <si>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</si>
  <si>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</si>
  <si>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</si>
  <si>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</si>
  <si>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</si>
  <si>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</si>
  <si>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</si>
  <si>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</si>
  <si>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</si>
  <si>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</si>
  <si>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</si>
  <si>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</si>
  <si>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0300</t>
  </si>
  <si>
    <t>21 0 00 00000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</si>
  <si>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</si>
  <si>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</si>
  <si>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</si>
  <si>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</si>
  <si>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</si>
  <si>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</si>
  <si>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</si>
  <si>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</si>
  <si>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</si>
  <si>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</si>
  <si>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</si>
  <si>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</si>
  <si>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</si>
  <si>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</si>
  <si>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</si>
  <si>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</si>
  <si>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</si>
  <si>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</si>
  <si>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</si>
  <si>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</si>
  <si>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</si>
  <si>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</si>
  <si>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</si>
  <si>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</si>
  <si>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</si>
  <si>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</si>
  <si>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</si>
  <si>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</si>
  <si>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</si>
  <si>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</si>
  <si>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</si>
  <si>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</si>
  <si>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</si>
  <si>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</si>
  <si>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</si>
  <si>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</si>
  <si>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</si>
  <si>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</si>
  <si>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</si>
  <si>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</si>
  <si>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</si>
  <si>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</si>
  <si>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</si>
  <si>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</si>
  <si>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</si>
  <si>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</si>
  <si>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</si>
  <si>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</si>
  <si>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</si>
  <si>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</si>
  <si>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</si>
  <si>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</si>
  <si>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</si>
  <si>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</si>
  <si>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20 1 04 74040</t>
  </si>
  <si>
    <t>21 1 01 03610</t>
  </si>
  <si>
    <t>Закупка товаров, работ и услуг для обеспечения государственных (муниципальных) нужд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</si>
  <si>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</si>
  <si>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</si>
  <si>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</si>
  <si>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</si>
  <si>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</si>
  <si>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</si>
  <si>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</si>
  <si>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</si>
  <si>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</si>
  <si>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</si>
  <si>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</si>
  <si>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</si>
  <si>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</si>
  <si>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</si>
  <si>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</si>
  <si>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</si>
  <si>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</si>
  <si>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>Проведение работ по землеустройству</t>
  </si>
  <si>
    <t>0412</t>
  </si>
  <si>
    <t>17 1 01 03330</t>
  </si>
  <si>
    <t xml:space="preserve"> 2 02 16001 10 0000 150</t>
  </si>
  <si>
    <t>Муниципальная программа «Развитие автомобильных дорог общего пользования местного значения сельского поселения 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</si>
  <si>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</si>
  <si>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</si>
  <si>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 xml:space="preserve"> 1 13 02995 10 0000 130</t>
  </si>
  <si>
    <t>21 1 02 03560</t>
  </si>
  <si>
    <t>21 1 02 S2350</t>
  </si>
  <si>
    <t>21 1 03 L5767</t>
  </si>
  <si>
    <t xml:space="preserve"> 1 06 00000 00 0000 000</t>
  </si>
  <si>
    <t>Прочие межбюджетные трансферты передаваемые бюджетам сельских поселений на 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</si>
  <si>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 2 02 49999 10 7201 150</t>
  </si>
  <si>
    <t>2 07 05030 10 6600 150</t>
  </si>
  <si>
    <t xml:space="preserve">Поступления доходов 
в бюджет сельского поселения    Раевский  сельсовет  муниципального района  Альшеевский район Республики Башкортостан на 2021 год
</t>
  </si>
  <si>
    <t xml:space="preserve"> 1 11 09045 10 0000 130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</si>
  <si>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</si>
  <si>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от компенсации затрат бюджетов </t>
  </si>
  <si>
    <t>Прочие доходы от компенсации затрат бюджетов сельских поселений</t>
  </si>
  <si>
    <t xml:space="preserve">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</si>
  <si>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государственными (муниципальным) органом, казенным учреждением</t>
  </si>
  <si>
    <t xml:space="preserve"> 1 16 10123 01 0000 140</t>
  </si>
  <si>
    <t xml:space="preserve">ПРИЛОЖЕНИЕ №1
к решению Совета
сельского поселения
№ от «» 2021г.
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</si>
  <si>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</si>
  <si>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</si>
  <si>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 xml:space="preserve"> 1 09 04531 01 0000 110</t>
  </si>
  <si>
    <t>Земельный налог (по обязательствам, возникшим до 1 января 2006 года), мобилизуемый на территориях сельских поселений</t>
  </si>
  <si>
    <t>Прочие межбюджетные трансферты, передаваемые бюджетам сельских поселений на расходные обязательства, возникающие при выполнении полномочий органов местного самоуправления по отдельным вопросам местного значения</t>
  </si>
  <si>
    <t>2 02 49999 10 7216 150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</si>
  <si>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</si>
  <si>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Прочие межбюджетные трансферты, передаваемые бюджетам сельских поселений на обеспечение устойчивого функционирования организаций, осуществляющих регулируемые виды деятельности в сфере теплоснабжения, водоснабжения и водоотведения,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</si>
  <si>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2 0 249999 10 7235 150</t>
  </si>
  <si>
    <t>2 02 49999 10 7409 150</t>
  </si>
  <si>
    <t>Иные межбюджетные трансферты на премирование победителей по итогам ежегодного республиканского конкурса «Лучший объект по содержанию многоквартирных домов и благоустройству придомовых территорий»</t>
  </si>
  <si>
    <t>2 02 90054 10 0000 150</t>
  </si>
  <si>
    <t>Прочие безвозмездные поступления в бюджеты сельских поселений. (Поступления сумм долевого финансирования от населения, на реализацию проектов по благоустройству дворовых территорий, основанных на местных инициативах)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</si>
  <si>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</si>
  <si>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Подпрограмма "Муниипальные программы сельских поселений по жилищно-коммунальному хозяйству"</t>
  </si>
  <si>
    <t>Капитальные вложения в объекты муниципальной собственности</t>
  </si>
  <si>
    <t>20 1 01 S2400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</si>
  <si>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</si>
  <si>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S2470</t>
  </si>
  <si>
    <t>20 1 01 S2471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</si>
  <si>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</si>
  <si>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20 1 01 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</si>
  <si>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</si>
  <si>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S2473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</si>
  <si>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</si>
  <si>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Другие вопросы в области национальной экономики</t>
  </si>
  <si>
    <t>17 1 01 00000</t>
  </si>
  <si>
    <t>Основное мероприятие «Проведение капитального ремонта многоквартирных домов»</t>
  </si>
  <si>
    <t>0505</t>
  </si>
  <si>
    <t>Реализация мероприятий по благоустройству сельских территорий</t>
  </si>
  <si>
    <t>Межбюджетные трансферты общего характера муниципальных образований</t>
  </si>
  <si>
    <t>1400</t>
  </si>
  <si>
    <t>Прочие межбюджетные трансферты</t>
  </si>
  <si>
    <t>1403</t>
  </si>
  <si>
    <t>ПРИЛОЖЕНИЕ №2
к решению Совета
сельского поселения
 №  от «» 202 г.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</si>
  <si>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</si>
  <si>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Альшеевский район Республики Башкортостан»</t>
  </si>
  <si>
    <t>Софинансирование расходных обязательств, возникающих при выполнении полномочий органов местного самоуправления</t>
  </si>
  <si>
    <t xml:space="preserve">21 1 02 S2010 </t>
  </si>
  <si>
    <t>20 1 01 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</si>
  <si>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</si>
  <si>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</si>
  <si>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 xml:space="preserve">Уплата взносов на капитальный  ремонт в отношении помещений, находящихся в муниципальной собственности </t>
  </si>
  <si>
    <t xml:space="preserve">Основное мероприятие </t>
  </si>
  <si>
    <t>21 1 02 00000</t>
  </si>
  <si>
    <t>«Подготовка объектов коммунального хозяйства к работе в осенне-зимний период»</t>
  </si>
  <si>
    <t xml:space="preserve">ПРИЛОЖЕНИЕ №3
к решению Совета
сельского поселения
№  от </t>
  </si>
  <si>
    <t>21 1 02 S2010</t>
  </si>
  <si>
    <t>Ведомственная структура расходов бюджета сельского поселения Раевский сельсовет муниципального района Альшеевский район Республики Башкортостан  на 2021 год</t>
  </si>
  <si>
    <t>ПРИЛОЖЕНИЕ №4
к решению Совета
сельского поселения
№    oт «»а 202  г.</t>
  </si>
  <si>
    <t xml:space="preserve">ПРИЛОЖЕНИЕ №5
к решению Совета
сельского поселения
№  от «_» __ 202_ г.
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</si>
  <si>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</t>
  </si>
  <si>
    <t>Источники  финансирования дефицита бюджета сельского поселения Раевский сельсовет муниципального района Альшеевский район  Республики Башкортостан за 2021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</si>
</sst>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0" fontId="5" fillId="0" borderId="11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4" fontId="5" fillId="2" borderId="12" xfId="0" applyNumberFormat="1" applyFont="1" applyFill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4" fontId="8" fillId="0" borderId="8" xfId="0" applyNumberFormat="1" applyFont="1" applyBorder="1" applyAlignment="1">
      <alignment horizontal="righ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4" fontId="3" fillId="0" borderId="8" xfId="0" applyNumberFormat="1" applyFont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5" fillId="2" borderId="11" xfId="0" applyNumberFormat="1" applyFont="1" applyFill="1" applyBorder="1" applyAlignment="1">
      <alignment vertical="top"/>
    </xf>
    <xf numFmtId="0" fontId="0" fillId="0" borderId="0" xfId="0"/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0" fillId="0" borderId="0" xfId="0"/>
    <xf numFmtId="0" fontId="1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4" fontId="5" fillId="0" borderId="8" xfId="0" applyNumberFormat="1" applyFont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3" borderId="0" xfId="0" applyFill="1"/>
    <xf numFmtId="0" fontId="6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7" fillId="0" borderId="8" xfId="0" applyNumberFormat="1" applyFont="1" applyBorder="1" applyAlignment="1">
      <alignment horizontal="right" vertical="top" wrapText="1"/>
    </xf>
    <xf numFmtId="4" fontId="0" fillId="2" borderId="0" xfId="0" applyNumberFormat="1" applyFill="1"/>
    <xf numFmtId="0" fontId="2" fillId="0" borderId="0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4" fontId="5" fillId="2" borderId="12" xfId="0" applyNumberFormat="1" applyFont="1" applyFill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horizontal="right" vertical="top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2" borderId="14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6" fillId="2" borderId="14" xfId="0" applyNumberFormat="1" applyFont="1" applyFill="1" applyBorder="1" applyAlignment="1">
      <alignment horizontal="right" vertical="top" wrapText="1"/>
    </xf>
    <xf numFmtId="4" fontId="6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right" vertical="top" wrapText="1"/>
    </xf>
    <xf numFmtId="4" fontId="7" fillId="0" borderId="7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top" wrapText="1"/>
    </xf>
    <xf numFmtId="0" fontId="8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view="pageBreakPreview" zoomScale="85" zoomScaleNormal="70" zoomScaleSheetLayoutView="85" workbookViewId="0">
      <selection activeCell="B9" sqref="B9"/>
    </sheetView>
  </sheetViews>
  <sheetFormatPr defaultRowHeight="14.4" x14ac:dyDescent="0.3"/>
  <cols>
    <col min="1" max="1" width="28.44140625" style="72" customWidth="1"/>
    <col min="2" max="2" width="69.109375" customWidth="1"/>
    <col min="3" max="3" width="17.6640625" customWidth="1"/>
    <col min="4" max="4" width="0.44140625" hidden="1" customWidth="1"/>
    <col min="5" max="5" width="12.5546875" hidden="1" customWidth="1"/>
    <col min="6" max="6" width="12.6640625" bestFit="1" customWidth="1"/>
    <col min="7" max="7" width="9.33203125" bestFit="1" customWidth="1"/>
  </cols>
  <sheetData>
    <row r="1" spans="1:7" ht="92.25" customHeight="1" x14ac:dyDescent="0.35">
      <c r="A1" s="71"/>
      <c r="B1" s="204" t="s">
        <v>193</v>
      </c>
      <c r="C1" s="204"/>
      <c r="D1" s="158" t="s">
        <v>0</v>
      </c>
      <c r="E1" s="158"/>
    </row>
    <row r="2" spans="1:7" ht="69.75" customHeight="1" x14ac:dyDescent="0.35">
      <c r="A2" s="159" t="s">
        <v>185</v>
      </c>
      <c r="B2" s="159"/>
      <c r="C2" s="159"/>
      <c r="D2" s="67"/>
      <c r="E2" s="67"/>
    </row>
    <row r="3" spans="1:7" ht="18.75" customHeight="1" x14ac:dyDescent="0.3">
      <c r="A3" s="160" t="s">
        <v>1</v>
      </c>
      <c r="B3" s="162" t="s">
        <v>2</v>
      </c>
      <c r="C3" s="164" t="s">
        <v>3</v>
      </c>
      <c r="D3" s="166" t="s">
        <v>3</v>
      </c>
      <c r="E3" s="167"/>
    </row>
    <row r="4" spans="1:7" ht="76.5" customHeight="1" x14ac:dyDescent="0.3">
      <c r="A4" s="161"/>
      <c r="B4" s="163"/>
      <c r="C4" s="165"/>
      <c r="D4" s="1">
        <v>2017</v>
      </c>
      <c r="E4" s="1">
        <v>2018</v>
      </c>
    </row>
    <row r="5" spans="1:7" ht="18.600000000000001" thickBot="1" x14ac:dyDescent="0.35">
      <c r="A5" s="78">
        <v>1</v>
      </c>
      <c r="B5" s="3">
        <v>2</v>
      </c>
      <c r="C5" s="3">
        <v>3</v>
      </c>
      <c r="D5" s="3">
        <v>3</v>
      </c>
      <c r="E5" s="3">
        <v>4</v>
      </c>
    </row>
    <row r="6" spans="1:7" ht="24" customHeight="1" thickBot="1" x14ac:dyDescent="0.35">
      <c r="A6" s="4"/>
      <c r="B6" s="5" t="s">
        <v>4</v>
      </c>
      <c r="C6" s="73">
        <v>55420526.640000001</v>
      </c>
      <c r="D6" s="6" t="e">
        <f>D7+D19</f>
        <v>#REF!</v>
      </c>
      <c r="E6" s="6" t="e">
        <f>E7+E19</f>
        <v>#REF!</v>
      </c>
      <c r="F6" s="26"/>
      <c r="G6" s="29"/>
    </row>
    <row r="7" spans="1:7" ht="24.75" customHeight="1" thickBot="1" x14ac:dyDescent="0.35">
      <c r="A7" s="4" t="s">
        <v>40</v>
      </c>
      <c r="B7" s="5" t="s">
        <v>5</v>
      </c>
      <c r="C7" s="73">
        <f>C8+C13+C16+C19+C24+C32+C35+C29</f>
        <v>22281242.350000001</v>
      </c>
      <c r="D7" s="6" t="e">
        <f>D8+#REF!+D11+D17+#REF!+#REF!+#REF!+#REF!</f>
        <v>#REF!</v>
      </c>
      <c r="E7" s="6" t="e">
        <f>E8+#REF!+E11+E17+#REF!+#REF!+#REF!+#REF!</f>
        <v>#REF!</v>
      </c>
      <c r="F7" s="29"/>
      <c r="G7" s="26"/>
    </row>
    <row r="8" spans="1:7" ht="27.75" customHeight="1" thickBot="1" x14ac:dyDescent="0.35">
      <c r="A8" s="4" t="s">
        <v>27</v>
      </c>
      <c r="B8" s="5" t="s">
        <v>6</v>
      </c>
      <c r="C8" s="73">
        <f>C9</f>
        <v>5732439.6599999992</v>
      </c>
      <c r="D8" s="6" t="e">
        <f>D9</f>
        <v>#REF!</v>
      </c>
      <c r="E8" s="6" t="e">
        <f>E9</f>
        <v>#REF!</v>
      </c>
    </row>
    <row r="9" spans="1:7" ht="21.75" customHeight="1" thickBot="1" x14ac:dyDescent="0.35">
      <c r="A9" s="7" t="s">
        <v>28</v>
      </c>
      <c r="B9" s="8" t="s">
        <v>7</v>
      </c>
      <c r="C9" s="74">
        <f>C10+C12+C11</f>
        <v>5732439.6599999992</v>
      </c>
      <c r="D9" s="15" t="e">
        <f>D10+#REF!+#REF!</f>
        <v>#REF!</v>
      </c>
      <c r="E9" s="15" t="e">
        <f>E10+#REF!+#REF!</f>
        <v>#REF!</v>
      </c>
    </row>
    <row r="10" spans="1:7" ht="95.25" customHeight="1" thickBot="1" x14ac:dyDescent="0.4">
      <c r="A10" s="17" t="s">
        <v>29</v>
      </c>
      <c r="B10" s="18" t="s">
        <v>8</v>
      </c>
      <c r="C10" s="74">
        <v>5499605.71</v>
      </c>
      <c r="D10" s="9">
        <v>16000</v>
      </c>
      <c r="E10" s="9">
        <v>16000</v>
      </c>
      <c r="F10" s="29"/>
    </row>
    <row r="11" spans="1:7" ht="133.5" customHeight="1" thickBot="1" x14ac:dyDescent="0.4">
      <c r="A11" s="17" t="s">
        <v>30</v>
      </c>
      <c r="B11" s="18" t="s">
        <v>14</v>
      </c>
      <c r="C11" s="74">
        <f>202975.93+3</f>
        <v>202978.93</v>
      </c>
      <c r="D11" s="11">
        <f>D12+D14</f>
        <v>359000</v>
      </c>
      <c r="E11" s="11">
        <f>E12+E14</f>
        <v>359000</v>
      </c>
    </row>
    <row r="12" spans="1:7" ht="54" customHeight="1" thickBot="1" x14ac:dyDescent="0.4">
      <c r="A12" s="17" t="s">
        <v>31</v>
      </c>
      <c r="B12" s="18" t="s">
        <v>15</v>
      </c>
      <c r="C12" s="74">
        <f>29798.98+56.04</f>
        <v>29855.02</v>
      </c>
      <c r="D12" s="13">
        <f>D13</f>
        <v>9000</v>
      </c>
      <c r="E12" s="13">
        <f>E13</f>
        <v>9000</v>
      </c>
    </row>
    <row r="13" spans="1:7" ht="20.25" customHeight="1" thickBot="1" x14ac:dyDescent="0.35">
      <c r="A13" s="10" t="s">
        <v>32</v>
      </c>
      <c r="B13" s="19" t="s">
        <v>16</v>
      </c>
      <c r="C13" s="75">
        <f t="shared" ref="C13:C14" si="0">C14</f>
        <v>1003128.51</v>
      </c>
      <c r="D13" s="13">
        <v>9000</v>
      </c>
      <c r="E13" s="13">
        <v>9000</v>
      </c>
    </row>
    <row r="14" spans="1:7" ht="26.25" customHeight="1" thickBot="1" x14ac:dyDescent="0.35">
      <c r="A14" s="2" t="s">
        <v>33</v>
      </c>
      <c r="B14" s="12" t="s">
        <v>17</v>
      </c>
      <c r="C14" s="76">
        <f t="shared" si="0"/>
        <v>1003128.51</v>
      </c>
      <c r="D14" s="13">
        <f>D15+D16</f>
        <v>350000</v>
      </c>
      <c r="E14" s="13">
        <f>E15+E16</f>
        <v>350000</v>
      </c>
    </row>
    <row r="15" spans="1:7" ht="28.5" customHeight="1" thickBot="1" x14ac:dyDescent="0.35">
      <c r="A15" s="2" t="s">
        <v>34</v>
      </c>
      <c r="B15" s="12" t="s">
        <v>17</v>
      </c>
      <c r="C15" s="76">
        <v>1003128.51</v>
      </c>
      <c r="D15" s="13">
        <v>145000</v>
      </c>
      <c r="E15" s="13">
        <v>145000</v>
      </c>
    </row>
    <row r="16" spans="1:7" ht="23.25" customHeight="1" thickBot="1" x14ac:dyDescent="0.35">
      <c r="A16" s="10" t="s">
        <v>181</v>
      </c>
      <c r="B16" s="14" t="s">
        <v>9</v>
      </c>
      <c r="C16" s="75">
        <f>C17</f>
        <v>4511694.8</v>
      </c>
      <c r="D16" s="13">
        <v>205000</v>
      </c>
      <c r="E16" s="13">
        <v>205000</v>
      </c>
    </row>
    <row r="17" spans="1:7" ht="25.5" customHeight="1" thickBot="1" x14ac:dyDescent="0.35">
      <c r="A17" s="2" t="s">
        <v>35</v>
      </c>
      <c r="B17" s="12" t="s">
        <v>10</v>
      </c>
      <c r="C17" s="76">
        <f>C18</f>
        <v>4511694.8</v>
      </c>
      <c r="D17" s="11">
        <f>D18</f>
        <v>9000</v>
      </c>
      <c r="E17" s="11">
        <f>E18</f>
        <v>9000</v>
      </c>
    </row>
    <row r="18" spans="1:7" ht="57" customHeight="1" thickBot="1" x14ac:dyDescent="0.35">
      <c r="A18" s="2" t="s">
        <v>36</v>
      </c>
      <c r="B18" s="12" t="s">
        <v>11</v>
      </c>
      <c r="C18" s="76">
        <v>4511694.8</v>
      </c>
      <c r="D18" s="13">
        <v>9000</v>
      </c>
      <c r="E18" s="13">
        <v>9000</v>
      </c>
    </row>
    <row r="19" spans="1:7" ht="23.25" customHeight="1" thickBot="1" x14ac:dyDescent="0.35">
      <c r="A19" s="10" t="s">
        <v>37</v>
      </c>
      <c r="B19" s="14" t="s">
        <v>12</v>
      </c>
      <c r="C19" s="75">
        <f>C20+C21</f>
        <v>8652663.9800000004</v>
      </c>
      <c r="D19" s="11">
        <f>D20+D22+D24</f>
        <v>1309788</v>
      </c>
      <c r="E19" s="11">
        <f>E20+E22+E24</f>
        <v>1296610</v>
      </c>
    </row>
    <row r="20" spans="1:7" ht="97.5" customHeight="1" thickBot="1" x14ac:dyDescent="0.35">
      <c r="A20" s="2" t="s">
        <v>38</v>
      </c>
      <c r="B20" s="12" t="s">
        <v>25</v>
      </c>
      <c r="C20" s="76">
        <v>4071900.67</v>
      </c>
      <c r="D20" s="13">
        <v>747188</v>
      </c>
      <c r="E20" s="13">
        <v>796610</v>
      </c>
    </row>
    <row r="21" spans="1:7" ht="99" customHeight="1" thickBot="1" x14ac:dyDescent="0.35">
      <c r="A21" s="2" t="s">
        <v>39</v>
      </c>
      <c r="B21" s="12" t="s">
        <v>26</v>
      </c>
      <c r="C21" s="76">
        <v>4580763.3099999996</v>
      </c>
      <c r="D21" s="13"/>
      <c r="E21" s="13"/>
    </row>
    <row r="22" spans="1:7" ht="52.8" thickBot="1" x14ac:dyDescent="0.35">
      <c r="A22" s="10" t="s">
        <v>195</v>
      </c>
      <c r="B22" s="14" t="s">
        <v>194</v>
      </c>
      <c r="C22" s="75">
        <f>C23</f>
        <v>-51891.51</v>
      </c>
      <c r="D22" s="13">
        <v>62600</v>
      </c>
      <c r="E22" s="13">
        <v>0</v>
      </c>
    </row>
    <row r="23" spans="1:7" ht="54.6" thickBot="1" x14ac:dyDescent="0.35">
      <c r="A23" s="2" t="s">
        <v>196</v>
      </c>
      <c r="B23" s="12" t="s">
        <v>197</v>
      </c>
      <c r="C23" s="76">
        <v>-51891.51</v>
      </c>
      <c r="D23" s="13"/>
      <c r="E23" s="13"/>
    </row>
    <row r="24" spans="1:7" ht="42.75" customHeight="1" thickBot="1" x14ac:dyDescent="0.35">
      <c r="A24" s="20" t="s">
        <v>42</v>
      </c>
      <c r="B24" s="21" t="s">
        <v>18</v>
      </c>
      <c r="C24" s="75">
        <f>C25+C28</f>
        <v>2245002.2800000003</v>
      </c>
      <c r="D24" s="13">
        <v>500000</v>
      </c>
      <c r="E24" s="13">
        <v>500000</v>
      </c>
      <c r="G24" s="26"/>
    </row>
    <row r="25" spans="1:7" ht="116.25" customHeight="1" thickBot="1" x14ac:dyDescent="0.35">
      <c r="A25" s="22" t="s">
        <v>43</v>
      </c>
      <c r="B25" s="23" t="s">
        <v>19</v>
      </c>
      <c r="C25" s="76">
        <f>C26+C27</f>
        <v>2245002.2800000003</v>
      </c>
    </row>
    <row r="26" spans="1:7" ht="96.75" customHeight="1" thickBot="1" x14ac:dyDescent="0.35">
      <c r="A26" s="22" t="s">
        <v>44</v>
      </c>
      <c r="B26" s="23" t="s">
        <v>20</v>
      </c>
      <c r="C26" s="76">
        <v>354050.99</v>
      </c>
    </row>
    <row r="27" spans="1:7" ht="39.75" customHeight="1" thickBot="1" x14ac:dyDescent="0.35">
      <c r="A27" s="22" t="s">
        <v>45</v>
      </c>
      <c r="B27" s="23" t="s">
        <v>21</v>
      </c>
      <c r="C27" s="76">
        <v>1890951.29</v>
      </c>
    </row>
    <row r="28" spans="1:7" ht="108.6" hidden="1" thickBot="1" x14ac:dyDescent="0.35">
      <c r="A28" s="22" t="s">
        <v>186</v>
      </c>
      <c r="B28" s="23" t="s">
        <v>187</v>
      </c>
      <c r="C28" s="76">
        <v>0</v>
      </c>
    </row>
    <row r="29" spans="1:7" ht="35.4" thickBot="1" x14ac:dyDescent="0.35">
      <c r="A29" s="20" t="s">
        <v>46</v>
      </c>
      <c r="B29" s="25" t="s">
        <v>22</v>
      </c>
      <c r="C29" s="75">
        <f t="shared" ref="C29:C30" si="1">C30</f>
        <v>24692.87</v>
      </c>
    </row>
    <row r="30" spans="1:7" ht="18.600000000000001" thickBot="1" x14ac:dyDescent="0.35">
      <c r="A30" s="22" t="s">
        <v>47</v>
      </c>
      <c r="B30" s="24" t="s">
        <v>188</v>
      </c>
      <c r="C30" s="76">
        <f t="shared" si="1"/>
        <v>24692.87</v>
      </c>
    </row>
    <row r="31" spans="1:7" ht="36.6" thickBot="1" x14ac:dyDescent="0.35">
      <c r="A31" s="22" t="s">
        <v>177</v>
      </c>
      <c r="B31" s="23" t="s">
        <v>189</v>
      </c>
      <c r="C31" s="76">
        <v>24692.87</v>
      </c>
    </row>
    <row r="32" spans="1:7" ht="26.25" customHeight="1" thickBot="1" x14ac:dyDescent="0.35">
      <c r="A32" s="20" t="s">
        <v>48</v>
      </c>
      <c r="B32" s="25" t="s">
        <v>23</v>
      </c>
      <c r="C32" s="75">
        <f t="shared" ref="C32:C33" si="2">C33</f>
        <v>0</v>
      </c>
    </row>
    <row r="33" spans="1:3" ht="35.25" customHeight="1" thickBot="1" x14ac:dyDescent="0.35">
      <c r="A33" s="22" t="s">
        <v>49</v>
      </c>
      <c r="B33" s="24" t="s">
        <v>23</v>
      </c>
      <c r="C33" s="76">
        <f t="shared" si="2"/>
        <v>0</v>
      </c>
    </row>
    <row r="34" spans="1:3" ht="79.5" customHeight="1" thickBot="1" x14ac:dyDescent="0.35">
      <c r="A34" s="22" t="s">
        <v>50</v>
      </c>
      <c r="B34" s="23" t="s">
        <v>24</v>
      </c>
      <c r="C34" s="76">
        <v>0</v>
      </c>
    </row>
    <row r="35" spans="1:3" ht="75" customHeight="1" thickBot="1" x14ac:dyDescent="0.35">
      <c r="A35" s="20" t="s">
        <v>51</v>
      </c>
      <c r="B35" s="25" t="s">
        <v>58</v>
      </c>
      <c r="C35" s="75">
        <f>C36+C37+C38</f>
        <v>111620.25</v>
      </c>
    </row>
    <row r="36" spans="1:3" ht="75" customHeight="1" thickBot="1" x14ac:dyDescent="0.35">
      <c r="A36" s="22" t="s">
        <v>55</v>
      </c>
      <c r="B36" s="24" t="s">
        <v>59</v>
      </c>
      <c r="C36" s="76">
        <v>42332.08</v>
      </c>
    </row>
    <row r="37" spans="1:3" ht="73.5" customHeight="1" thickBot="1" x14ac:dyDescent="0.35">
      <c r="A37" s="22" t="s">
        <v>190</v>
      </c>
      <c r="B37" s="24" t="s">
        <v>191</v>
      </c>
      <c r="C37" s="76">
        <v>3449.5</v>
      </c>
    </row>
    <row r="38" spans="1:3" ht="81" customHeight="1" thickBot="1" x14ac:dyDescent="0.35">
      <c r="A38" s="22" t="s">
        <v>192</v>
      </c>
      <c r="B38" s="23" t="s">
        <v>59</v>
      </c>
      <c r="C38" s="76">
        <v>65838.67</v>
      </c>
    </row>
    <row r="39" spans="1:3" ht="24" customHeight="1" thickBot="1" x14ac:dyDescent="0.35">
      <c r="A39" s="10" t="s">
        <v>41</v>
      </c>
      <c r="B39" s="14" t="s">
        <v>13</v>
      </c>
      <c r="C39" s="75">
        <f>C42+C43+C44+C45+C46+C47+C48+C49</f>
        <v>33071265.800000001</v>
      </c>
    </row>
    <row r="40" spans="1:3" ht="36.6" hidden="1" thickBot="1" x14ac:dyDescent="0.35">
      <c r="A40" s="2" t="s">
        <v>173</v>
      </c>
      <c r="B40" s="12" t="s">
        <v>60</v>
      </c>
      <c r="C40" s="76"/>
    </row>
    <row r="41" spans="1:3" ht="27" hidden="1" customHeight="1" thickBot="1" x14ac:dyDescent="0.35">
      <c r="A41" s="2" t="s">
        <v>52</v>
      </c>
      <c r="B41" s="12" t="s">
        <v>57</v>
      </c>
      <c r="C41" s="76"/>
    </row>
    <row r="42" spans="1:3" ht="92.25" customHeight="1" thickBot="1" x14ac:dyDescent="0.35">
      <c r="A42" s="2" t="s">
        <v>56</v>
      </c>
      <c r="B42" s="2" t="s">
        <v>54</v>
      </c>
      <c r="C42" s="76">
        <v>3565762.51</v>
      </c>
    </row>
    <row r="43" spans="1:3" ht="90.6" thickBot="1" x14ac:dyDescent="0.35">
      <c r="A43" s="68" t="s">
        <v>183</v>
      </c>
      <c r="B43" s="68" t="s">
        <v>198</v>
      </c>
      <c r="C43" s="76">
        <v>2730500</v>
      </c>
    </row>
    <row r="44" spans="1:3" ht="90.6" thickBot="1" x14ac:dyDescent="0.35">
      <c r="A44" s="77" t="s">
        <v>199</v>
      </c>
      <c r="B44" s="68" t="s">
        <v>200</v>
      </c>
      <c r="C44" s="76">
        <v>1043310.58</v>
      </c>
    </row>
    <row r="45" spans="1:3" ht="171" customHeight="1" thickBot="1" x14ac:dyDescent="0.35">
      <c r="A45" s="77" t="s">
        <v>202</v>
      </c>
      <c r="B45" s="68" t="s">
        <v>201</v>
      </c>
      <c r="C45" s="76">
        <v>1273816</v>
      </c>
    </row>
    <row r="46" spans="1:3" ht="112.5" customHeight="1" thickBot="1" x14ac:dyDescent="0.35">
      <c r="A46" s="78" t="s">
        <v>53</v>
      </c>
      <c r="B46" s="12" t="s">
        <v>182</v>
      </c>
      <c r="C46" s="76">
        <v>600000</v>
      </c>
    </row>
    <row r="47" spans="1:3" ht="90.6" thickBot="1" x14ac:dyDescent="0.35">
      <c r="A47" s="78" t="s">
        <v>203</v>
      </c>
      <c r="B47" s="12" t="s">
        <v>204</v>
      </c>
      <c r="C47" s="76">
        <v>700000</v>
      </c>
    </row>
    <row r="48" spans="1:3" ht="42.75" customHeight="1" thickBot="1" x14ac:dyDescent="0.35">
      <c r="A48" s="78" t="s">
        <v>205</v>
      </c>
      <c r="B48" s="12" t="s">
        <v>61</v>
      </c>
      <c r="C48" s="76">
        <v>23156498.260000002</v>
      </c>
    </row>
    <row r="49" spans="1:3" ht="90.6" thickBot="1" x14ac:dyDescent="0.35">
      <c r="A49" s="78" t="s">
        <v>184</v>
      </c>
      <c r="B49" s="12" t="s">
        <v>206</v>
      </c>
      <c r="C49" s="76">
        <v>1378.45</v>
      </c>
    </row>
  </sheetData>
  <mergeCells count="7">
    <mergeCell ref="B1:C1"/>
    <mergeCell ref="D1:E1"/>
    <mergeCell ref="A2:C2"/>
    <mergeCell ref="A3:A4"/>
    <mergeCell ref="B3:B4"/>
    <mergeCell ref="C3:C4"/>
    <mergeCell ref="D3:E3"/>
  </mergeCells>
  <pageMargins left="0.85" right="0.27" top="0.46" bottom="0.19" header="0.3" footer="0.17"/>
  <pageSetup paperSize="9" scale="79" fitToHeight="0" orientation="portrait" horizontalDpi="180" verticalDpi="180" r:id="rId1"/>
  <rowBreaks count="1" manualBreakCount="1">
    <brk id="3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zoomScale="80" zoomScaleNormal="80" zoomScaleSheetLayoutView="85" workbookViewId="0">
      <selection activeCell="A2" sqref="A2:E2"/>
    </sheetView>
  </sheetViews>
  <sheetFormatPr defaultRowHeight="14.4" x14ac:dyDescent="0.3"/>
  <cols>
    <col min="1" max="1" width="48.6640625" style="27" customWidth="1"/>
    <col min="2" max="2" width="9.109375" style="28"/>
    <col min="3" max="3" width="18.88671875" customWidth="1"/>
    <col min="4" max="4" width="9.5546875" customWidth="1"/>
    <col min="5" max="5" width="17.6640625" style="30" customWidth="1"/>
    <col min="6" max="6" width="12.6640625" bestFit="1" customWidth="1"/>
  </cols>
  <sheetData>
    <row r="1" spans="1:6" ht="90.75" customHeight="1" x14ac:dyDescent="0.3">
      <c r="A1" s="204" t="s">
        <v>228</v>
      </c>
      <c r="B1" s="204"/>
      <c r="C1" s="204"/>
      <c r="D1" s="204"/>
      <c r="E1" s="204"/>
    </row>
    <row r="2" spans="1:6" ht="117.9" customHeight="1" x14ac:dyDescent="0.3">
      <c r="A2" s="182" t="s">
        <v>245</v>
      </c>
      <c r="B2" s="182"/>
      <c r="C2" s="182"/>
      <c r="D2" s="182"/>
      <c r="E2" s="182"/>
    </row>
    <row r="3" spans="1:6" ht="15" thickBot="1" x14ac:dyDescent="0.35">
      <c r="D3" s="29"/>
    </row>
    <row r="4" spans="1:6" ht="18.600000000000001" thickBot="1" x14ac:dyDescent="0.35">
      <c r="A4" s="31" t="s">
        <v>62</v>
      </c>
      <c r="B4" s="32" t="s">
        <v>63</v>
      </c>
      <c r="C4" s="33" t="s">
        <v>64</v>
      </c>
      <c r="D4" s="33" t="s">
        <v>65</v>
      </c>
      <c r="E4" s="34" t="s">
        <v>66</v>
      </c>
    </row>
    <row r="5" spans="1:6" ht="18.600000000000001" thickBot="1" x14ac:dyDescent="0.35">
      <c r="A5" s="70" t="s">
        <v>4</v>
      </c>
      <c r="B5" s="35"/>
      <c r="C5" s="36"/>
      <c r="D5" s="36"/>
      <c r="E5" s="37">
        <f>E11+E13+E14+E15+E21+E42+E59+E67+E71+E72+E73+E76+E79+E80+E82+E87+E94+E99+E104+E55</f>
        <v>58182193.479999997</v>
      </c>
      <c r="F5" s="29"/>
    </row>
    <row r="6" spans="1:6" x14ac:dyDescent="0.3">
      <c r="A6" s="174" t="s">
        <v>67</v>
      </c>
      <c r="B6" s="176" t="s">
        <v>68</v>
      </c>
      <c r="C6" s="183"/>
      <c r="D6" s="170"/>
      <c r="E6" s="180">
        <f>E9+E12+E18</f>
        <v>9311092.4900000002</v>
      </c>
    </row>
    <row r="7" spans="1:6" ht="9" customHeight="1" thickBot="1" x14ac:dyDescent="0.35">
      <c r="A7" s="175"/>
      <c r="B7" s="177"/>
      <c r="C7" s="179"/>
      <c r="D7" s="171"/>
      <c r="E7" s="181"/>
    </row>
    <row r="8" spans="1:6" ht="23.25" customHeight="1" thickBot="1" x14ac:dyDescent="0.35">
      <c r="A8" s="38" t="s">
        <v>69</v>
      </c>
      <c r="B8" s="35" t="s">
        <v>68</v>
      </c>
      <c r="C8" s="36" t="s">
        <v>70</v>
      </c>
      <c r="D8" s="36"/>
      <c r="E8" s="39">
        <f>E9+E12</f>
        <v>9311092.4900000002</v>
      </c>
      <c r="F8" s="29"/>
    </row>
    <row r="9" spans="1:6" ht="42" customHeight="1" thickBot="1" x14ac:dyDescent="0.35">
      <c r="A9" s="38" t="s">
        <v>71</v>
      </c>
      <c r="B9" s="35" t="s">
        <v>72</v>
      </c>
      <c r="C9" s="40"/>
      <c r="D9" s="36"/>
      <c r="E9" s="39">
        <f>E10</f>
        <v>1387769.87</v>
      </c>
    </row>
    <row r="10" spans="1:6" ht="25.5" customHeight="1" thickBot="1" x14ac:dyDescent="0.35">
      <c r="A10" s="38" t="s">
        <v>73</v>
      </c>
      <c r="B10" s="35" t="s">
        <v>72</v>
      </c>
      <c r="C10" s="36" t="s">
        <v>74</v>
      </c>
      <c r="D10" s="36"/>
      <c r="E10" s="39">
        <f>E11</f>
        <v>1387769.87</v>
      </c>
    </row>
    <row r="11" spans="1:6" ht="80.25" customHeight="1" thickBot="1" x14ac:dyDescent="0.35">
      <c r="A11" s="38" t="s">
        <v>75</v>
      </c>
      <c r="B11" s="35" t="s">
        <v>72</v>
      </c>
      <c r="C11" s="36" t="s">
        <v>74</v>
      </c>
      <c r="D11" s="36">
        <v>100</v>
      </c>
      <c r="E11" s="39">
        <v>1387769.87</v>
      </c>
    </row>
    <row r="12" spans="1:6" ht="26.25" customHeight="1" thickBot="1" x14ac:dyDescent="0.35">
      <c r="A12" s="38" t="s">
        <v>76</v>
      </c>
      <c r="B12" s="35" t="s">
        <v>77</v>
      </c>
      <c r="C12" s="40"/>
      <c r="D12" s="36"/>
      <c r="E12" s="39">
        <f>E13+E14+E15+E17</f>
        <v>7923322.6200000001</v>
      </c>
    </row>
    <row r="13" spans="1:6" ht="78.75" customHeight="1" thickBot="1" x14ac:dyDescent="0.35">
      <c r="A13" s="38" t="s">
        <v>75</v>
      </c>
      <c r="B13" s="35" t="s">
        <v>77</v>
      </c>
      <c r="C13" s="36" t="s">
        <v>78</v>
      </c>
      <c r="D13" s="36">
        <v>100</v>
      </c>
      <c r="E13" s="39">
        <v>6371353.7999999998</v>
      </c>
    </row>
    <row r="14" spans="1:6" ht="39.75" customHeight="1" thickBot="1" x14ac:dyDescent="0.35">
      <c r="A14" s="38" t="s">
        <v>79</v>
      </c>
      <c r="B14" s="35" t="s">
        <v>77</v>
      </c>
      <c r="C14" s="36" t="s">
        <v>78</v>
      </c>
      <c r="D14" s="36">
        <v>200</v>
      </c>
      <c r="E14" s="58">
        <v>1074499.82</v>
      </c>
    </row>
    <row r="15" spans="1:6" ht="23.25" customHeight="1" thickBot="1" x14ac:dyDescent="0.35">
      <c r="A15" s="38" t="s">
        <v>80</v>
      </c>
      <c r="B15" s="35" t="s">
        <v>77</v>
      </c>
      <c r="C15" s="36" t="s">
        <v>78</v>
      </c>
      <c r="D15" s="36">
        <v>800</v>
      </c>
      <c r="E15" s="39">
        <v>477469</v>
      </c>
    </row>
    <row r="16" spans="1:6" ht="16.5" hidden="1" customHeight="1" thickBot="1" x14ac:dyDescent="0.35">
      <c r="A16" s="38" t="s">
        <v>81</v>
      </c>
      <c r="B16" s="35" t="s">
        <v>77</v>
      </c>
      <c r="C16" s="36" t="s">
        <v>82</v>
      </c>
      <c r="D16" s="36"/>
      <c r="E16" s="39">
        <f>E17</f>
        <v>0</v>
      </c>
    </row>
    <row r="17" spans="1:5" ht="36.6" hidden="1" thickBot="1" x14ac:dyDescent="0.35">
      <c r="A17" s="38" t="s">
        <v>79</v>
      </c>
      <c r="B17" s="35" t="s">
        <v>77</v>
      </c>
      <c r="C17" s="36" t="s">
        <v>82</v>
      </c>
      <c r="D17" s="36">
        <v>200</v>
      </c>
      <c r="E17" s="39"/>
    </row>
    <row r="18" spans="1:5" ht="21" customHeight="1" thickBot="1" x14ac:dyDescent="0.35">
      <c r="A18" s="41" t="s">
        <v>83</v>
      </c>
      <c r="B18" s="35" t="s">
        <v>84</v>
      </c>
      <c r="C18" s="36"/>
      <c r="D18" s="42"/>
      <c r="E18" s="39">
        <f>E21</f>
        <v>0</v>
      </c>
    </row>
    <row r="19" spans="1:5" ht="24" customHeight="1" thickBot="1" x14ac:dyDescent="0.35">
      <c r="A19" s="38" t="s">
        <v>69</v>
      </c>
      <c r="B19" s="35" t="s">
        <v>84</v>
      </c>
      <c r="C19" s="36" t="s">
        <v>70</v>
      </c>
      <c r="D19" s="42"/>
      <c r="E19" s="39">
        <f>E18</f>
        <v>0</v>
      </c>
    </row>
    <row r="20" spans="1:5" ht="24.75" customHeight="1" thickBot="1" x14ac:dyDescent="0.35">
      <c r="A20" s="41" t="s">
        <v>85</v>
      </c>
      <c r="B20" s="35" t="s">
        <v>84</v>
      </c>
      <c r="C20" s="36" t="s">
        <v>86</v>
      </c>
      <c r="D20" s="42"/>
      <c r="E20" s="39">
        <f>E18</f>
        <v>0</v>
      </c>
    </row>
    <row r="21" spans="1:5" ht="23.25" customHeight="1" thickBot="1" x14ac:dyDescent="0.35">
      <c r="A21" s="41" t="s">
        <v>80</v>
      </c>
      <c r="B21" s="35" t="s">
        <v>84</v>
      </c>
      <c r="C21" s="36" t="s">
        <v>86</v>
      </c>
      <c r="D21" s="36">
        <v>800</v>
      </c>
      <c r="E21" s="39"/>
    </row>
    <row r="22" spans="1:5" ht="16.5" hidden="1" customHeight="1" thickBot="1" x14ac:dyDescent="0.35">
      <c r="A22" s="43" t="s">
        <v>87</v>
      </c>
      <c r="B22" s="44" t="s">
        <v>88</v>
      </c>
      <c r="C22" s="40"/>
      <c r="D22" s="40"/>
      <c r="E22" s="37">
        <f>E27+E28</f>
        <v>0</v>
      </c>
    </row>
    <row r="23" spans="1:5" ht="18.600000000000001" hidden="1" thickBot="1" x14ac:dyDescent="0.35">
      <c r="A23" s="38" t="s">
        <v>69</v>
      </c>
      <c r="B23" s="44"/>
      <c r="C23" s="36" t="s">
        <v>70</v>
      </c>
      <c r="D23" s="40"/>
      <c r="E23" s="37"/>
    </row>
    <row r="24" spans="1:5" ht="36.6" hidden="1" thickBot="1" x14ac:dyDescent="0.35">
      <c r="A24" s="41" t="s">
        <v>89</v>
      </c>
      <c r="B24" s="35" t="s">
        <v>90</v>
      </c>
      <c r="C24" s="36"/>
      <c r="D24" s="36"/>
      <c r="E24" s="39">
        <f>E22</f>
        <v>0</v>
      </c>
    </row>
    <row r="25" spans="1:5" ht="18.600000000000001" hidden="1" thickBot="1" x14ac:dyDescent="0.35">
      <c r="A25" s="41" t="s">
        <v>69</v>
      </c>
      <c r="B25" s="35" t="s">
        <v>90</v>
      </c>
      <c r="C25" s="36" t="s">
        <v>70</v>
      </c>
      <c r="D25" s="36"/>
      <c r="E25" s="39">
        <f>E24</f>
        <v>0</v>
      </c>
    </row>
    <row r="26" spans="1:5" ht="54.6" hidden="1" thickBot="1" x14ac:dyDescent="0.35">
      <c r="A26" s="41" t="s">
        <v>91</v>
      </c>
      <c r="B26" s="35" t="s">
        <v>90</v>
      </c>
      <c r="C26" s="36" t="s">
        <v>92</v>
      </c>
      <c r="D26" s="36"/>
      <c r="E26" s="39">
        <f>E27+E28</f>
        <v>0</v>
      </c>
    </row>
    <row r="27" spans="1:5" ht="72.599999999999994" hidden="1" thickBot="1" x14ac:dyDescent="0.35">
      <c r="A27" s="41" t="s">
        <v>75</v>
      </c>
      <c r="B27" s="35" t="s">
        <v>90</v>
      </c>
      <c r="C27" s="36" t="s">
        <v>92</v>
      </c>
      <c r="D27" s="36">
        <v>100</v>
      </c>
      <c r="E27" s="39"/>
    </row>
    <row r="28" spans="1:5" ht="36.6" hidden="1" thickBot="1" x14ac:dyDescent="0.35">
      <c r="A28" s="38" t="s">
        <v>79</v>
      </c>
      <c r="B28" s="35" t="s">
        <v>90</v>
      </c>
      <c r="C28" s="36" t="s">
        <v>92</v>
      </c>
      <c r="D28" s="36">
        <v>200</v>
      </c>
      <c r="E28" s="39"/>
    </row>
    <row r="29" spans="1:5" ht="16.5" hidden="1" customHeight="1" thickBot="1" x14ac:dyDescent="0.35">
      <c r="A29" s="45" t="s">
        <v>93</v>
      </c>
      <c r="B29" s="46" t="s">
        <v>94</v>
      </c>
      <c r="C29" s="47"/>
      <c r="D29" s="47"/>
      <c r="E29" s="48">
        <f>E35</f>
        <v>0</v>
      </c>
    </row>
    <row r="30" spans="1:5" ht="16.5" hidden="1" customHeight="1" thickBot="1" x14ac:dyDescent="0.35">
      <c r="A30" s="38" t="s">
        <v>175</v>
      </c>
      <c r="B30" s="49" t="s">
        <v>94</v>
      </c>
      <c r="C30" s="31" t="s">
        <v>95</v>
      </c>
      <c r="D30" s="31"/>
      <c r="E30" s="50">
        <f>E31</f>
        <v>0</v>
      </c>
    </row>
    <row r="31" spans="1:5" ht="16.5" hidden="1" customHeight="1" thickBot="1" x14ac:dyDescent="0.35">
      <c r="A31" s="38" t="s">
        <v>208</v>
      </c>
      <c r="B31" s="49" t="s">
        <v>94</v>
      </c>
      <c r="C31" s="31" t="s">
        <v>96</v>
      </c>
      <c r="D31" s="31"/>
      <c r="E31" s="50">
        <f>E32</f>
        <v>0</v>
      </c>
    </row>
    <row r="32" spans="1:5" ht="16.5" hidden="1" customHeight="1" thickBot="1" x14ac:dyDescent="0.35">
      <c r="A32" s="38" t="s">
        <v>97</v>
      </c>
      <c r="B32" s="49" t="s">
        <v>94</v>
      </c>
      <c r="C32" s="31" t="s">
        <v>98</v>
      </c>
      <c r="D32" s="31"/>
      <c r="E32" s="50">
        <f>E33</f>
        <v>0</v>
      </c>
    </row>
    <row r="33" spans="1:5" ht="16.5" hidden="1" customHeight="1" thickBot="1" x14ac:dyDescent="0.35">
      <c r="A33" s="51" t="s">
        <v>99</v>
      </c>
      <c r="B33" s="49" t="s">
        <v>100</v>
      </c>
      <c r="C33" s="31" t="s">
        <v>98</v>
      </c>
      <c r="D33" s="31"/>
      <c r="E33" s="50">
        <f>E34</f>
        <v>0</v>
      </c>
    </row>
    <row r="34" spans="1:5" ht="16.5" hidden="1" customHeight="1" thickBot="1" x14ac:dyDescent="0.35">
      <c r="A34" s="51" t="s">
        <v>101</v>
      </c>
      <c r="B34" s="49" t="s">
        <v>100</v>
      </c>
      <c r="C34" s="31" t="s">
        <v>102</v>
      </c>
      <c r="D34" s="31"/>
      <c r="E34" s="50">
        <f>E35</f>
        <v>0</v>
      </c>
    </row>
    <row r="35" spans="1:5" ht="36.6" hidden="1" thickBot="1" x14ac:dyDescent="0.35">
      <c r="A35" s="52" t="s">
        <v>79</v>
      </c>
      <c r="B35" s="79" t="s">
        <v>100</v>
      </c>
      <c r="C35" s="31" t="s">
        <v>102</v>
      </c>
      <c r="D35" s="31">
        <v>200</v>
      </c>
      <c r="E35" s="81"/>
    </row>
    <row r="36" spans="1:5" ht="24.75" customHeight="1" thickBot="1" x14ac:dyDescent="0.35">
      <c r="A36" s="70" t="s">
        <v>103</v>
      </c>
      <c r="B36" s="44" t="s">
        <v>104</v>
      </c>
      <c r="C36" s="40"/>
      <c r="D36" s="36"/>
      <c r="E36" s="37">
        <f>E37+E56+E55</f>
        <v>4886104.93</v>
      </c>
    </row>
    <row r="37" spans="1:5" ht="18" x14ac:dyDescent="0.3">
      <c r="A37" s="53" t="s">
        <v>105</v>
      </c>
      <c r="B37" s="168" t="s">
        <v>106</v>
      </c>
      <c r="C37" s="170"/>
      <c r="D37" s="170"/>
      <c r="E37" s="172">
        <f>E39</f>
        <v>3565762.51</v>
      </c>
    </row>
    <row r="38" spans="1:5" ht="18.600000000000001" thickBot="1" x14ac:dyDescent="0.35">
      <c r="A38" s="38" t="s">
        <v>107</v>
      </c>
      <c r="B38" s="169"/>
      <c r="C38" s="171"/>
      <c r="D38" s="171"/>
      <c r="E38" s="173"/>
    </row>
    <row r="39" spans="1:5" ht="117.75" customHeight="1" thickBot="1" x14ac:dyDescent="0.35">
      <c r="A39" s="38" t="s">
        <v>176</v>
      </c>
      <c r="B39" s="35" t="s">
        <v>106</v>
      </c>
      <c r="C39" s="36" t="s">
        <v>108</v>
      </c>
      <c r="D39" s="36"/>
      <c r="E39" s="39">
        <f>E42+E44+E45</f>
        <v>3565762.51</v>
      </c>
    </row>
    <row r="40" spans="1:5" ht="81" customHeight="1" thickBot="1" x14ac:dyDescent="0.35">
      <c r="A40" s="38" t="s">
        <v>109</v>
      </c>
      <c r="B40" s="35" t="s">
        <v>106</v>
      </c>
      <c r="C40" s="36" t="s">
        <v>110</v>
      </c>
      <c r="D40" s="36"/>
      <c r="E40" s="39">
        <f>E41+E43+E45</f>
        <v>3565762.51</v>
      </c>
    </row>
    <row r="41" spans="1:5" ht="77.25" customHeight="1" thickBot="1" x14ac:dyDescent="0.35">
      <c r="A41" s="38" t="s">
        <v>111</v>
      </c>
      <c r="B41" s="35" t="s">
        <v>106</v>
      </c>
      <c r="C41" s="36" t="s">
        <v>112</v>
      </c>
      <c r="D41" s="36"/>
      <c r="E41" s="39">
        <f>E42</f>
        <v>3565762.51</v>
      </c>
    </row>
    <row r="42" spans="1:5" ht="42" customHeight="1" thickBot="1" x14ac:dyDescent="0.35">
      <c r="A42" s="38" t="s">
        <v>79</v>
      </c>
      <c r="B42" s="35" t="s">
        <v>106</v>
      </c>
      <c r="C42" s="36" t="s">
        <v>112</v>
      </c>
      <c r="D42" s="36">
        <v>200</v>
      </c>
      <c r="E42" s="39">
        <v>3565762.51</v>
      </c>
    </row>
    <row r="43" spans="1:5" ht="16.5" hidden="1" customHeight="1" thickBot="1" x14ac:dyDescent="0.35">
      <c r="A43" s="38" t="s">
        <v>111</v>
      </c>
      <c r="B43" s="35" t="s">
        <v>106</v>
      </c>
      <c r="C43" s="36" t="s">
        <v>113</v>
      </c>
      <c r="D43" s="36"/>
      <c r="E43" s="39">
        <f>E44</f>
        <v>0</v>
      </c>
    </row>
    <row r="44" spans="1:5" ht="36.6" hidden="1" thickBot="1" x14ac:dyDescent="0.35">
      <c r="A44" s="54" t="s">
        <v>79</v>
      </c>
      <c r="B44" s="35" t="s">
        <v>106</v>
      </c>
      <c r="C44" s="36" t="s">
        <v>113</v>
      </c>
      <c r="D44" s="36">
        <v>200</v>
      </c>
      <c r="E44" s="39"/>
    </row>
    <row r="45" spans="1:5" ht="36.6" hidden="1" thickBot="1" x14ac:dyDescent="0.35">
      <c r="A45" s="54" t="s">
        <v>209</v>
      </c>
      <c r="B45" s="35" t="s">
        <v>106</v>
      </c>
      <c r="C45" s="36" t="s">
        <v>210</v>
      </c>
      <c r="D45" s="36"/>
      <c r="E45" s="39">
        <f>E49+E51+E53+E47</f>
        <v>0</v>
      </c>
    </row>
    <row r="46" spans="1:5" ht="16.5" hidden="1" customHeight="1" thickBot="1" x14ac:dyDescent="0.35">
      <c r="A46" s="54" t="s">
        <v>211</v>
      </c>
      <c r="B46" s="35" t="s">
        <v>106</v>
      </c>
      <c r="C46" s="36" t="s">
        <v>212</v>
      </c>
      <c r="D46" s="36"/>
      <c r="E46" s="39">
        <f>E47</f>
        <v>0</v>
      </c>
    </row>
    <row r="47" spans="1:5" ht="36.6" hidden="1" thickBot="1" x14ac:dyDescent="0.35">
      <c r="A47" s="54" t="s">
        <v>79</v>
      </c>
      <c r="B47" s="35" t="s">
        <v>106</v>
      </c>
      <c r="C47" s="36" t="s">
        <v>212</v>
      </c>
      <c r="D47" s="36">
        <v>200</v>
      </c>
      <c r="E47" s="39"/>
    </row>
    <row r="48" spans="1:5" ht="16.5" hidden="1" customHeight="1" thickBot="1" x14ac:dyDescent="0.35">
      <c r="A48" s="54" t="s">
        <v>136</v>
      </c>
      <c r="B48" s="35" t="s">
        <v>106</v>
      </c>
      <c r="C48" s="36" t="s">
        <v>213</v>
      </c>
      <c r="D48" s="36"/>
      <c r="E48" s="39">
        <f>E49</f>
        <v>0</v>
      </c>
    </row>
    <row r="49" spans="1:5" ht="36.6" hidden="1" thickBot="1" x14ac:dyDescent="0.35">
      <c r="A49" s="54" t="s">
        <v>79</v>
      </c>
      <c r="B49" s="35" t="s">
        <v>106</v>
      </c>
      <c r="C49" s="36" t="s">
        <v>213</v>
      </c>
      <c r="D49" s="36">
        <v>200</v>
      </c>
      <c r="E49" s="39"/>
    </row>
    <row r="50" spans="1:5" ht="16.5" hidden="1" customHeight="1" thickBot="1" x14ac:dyDescent="0.35">
      <c r="A50" s="54" t="s">
        <v>214</v>
      </c>
      <c r="B50" s="35" t="s">
        <v>106</v>
      </c>
      <c r="C50" s="36" t="s">
        <v>215</v>
      </c>
      <c r="D50" s="36"/>
      <c r="E50" s="39">
        <f>E51</f>
        <v>0</v>
      </c>
    </row>
    <row r="51" spans="1:5" ht="36.6" hidden="1" thickBot="1" x14ac:dyDescent="0.35">
      <c r="A51" s="54" t="s">
        <v>79</v>
      </c>
      <c r="B51" s="35" t="s">
        <v>106</v>
      </c>
      <c r="C51" s="36" t="s">
        <v>215</v>
      </c>
      <c r="D51" s="36">
        <v>200</v>
      </c>
      <c r="E51" s="39"/>
    </row>
    <row r="52" spans="1:5" ht="16.5" hidden="1" customHeight="1" thickBot="1" x14ac:dyDescent="0.35">
      <c r="A52" s="54" t="s">
        <v>216</v>
      </c>
      <c r="B52" s="35" t="s">
        <v>106</v>
      </c>
      <c r="C52" s="36" t="s">
        <v>217</v>
      </c>
      <c r="D52" s="36"/>
      <c r="E52" s="39">
        <f>E53</f>
        <v>0</v>
      </c>
    </row>
    <row r="53" spans="1:5" ht="36.6" hidden="1" thickBot="1" x14ac:dyDescent="0.35">
      <c r="A53" s="54" t="s">
        <v>79</v>
      </c>
      <c r="B53" s="35" t="s">
        <v>106</v>
      </c>
      <c r="C53" s="36" t="s">
        <v>217</v>
      </c>
      <c r="D53" s="36">
        <v>200</v>
      </c>
      <c r="E53" s="39"/>
    </row>
    <row r="54" spans="1:5" s="91" customFormat="1" ht="77.25" customHeight="1" thickBot="1" x14ac:dyDescent="0.35">
      <c r="A54" s="102" t="s">
        <v>234</v>
      </c>
      <c r="B54" s="99" t="s">
        <v>106</v>
      </c>
      <c r="C54" s="100" t="s">
        <v>233</v>
      </c>
      <c r="D54" s="100"/>
      <c r="E54" s="103">
        <f>E55</f>
        <v>1043310.58</v>
      </c>
    </row>
    <row r="55" spans="1:5" s="91" customFormat="1" ht="42" customHeight="1" thickBot="1" x14ac:dyDescent="0.35">
      <c r="A55" s="102" t="s">
        <v>152</v>
      </c>
      <c r="B55" s="99" t="s">
        <v>106</v>
      </c>
      <c r="C55" s="100" t="s">
        <v>233</v>
      </c>
      <c r="D55" s="100">
        <v>200</v>
      </c>
      <c r="E55" s="103">
        <v>1043310.58</v>
      </c>
    </row>
    <row r="56" spans="1:5" ht="72.599999999999994" thickBot="1" x14ac:dyDescent="0.35">
      <c r="A56" s="38" t="s">
        <v>218</v>
      </c>
      <c r="B56" s="35" t="s">
        <v>171</v>
      </c>
      <c r="C56" s="36"/>
      <c r="D56" s="36"/>
      <c r="E56" s="39">
        <f>E57</f>
        <v>277031.84000000003</v>
      </c>
    </row>
    <row r="57" spans="1:5" ht="36.6" thickBot="1" x14ac:dyDescent="0.35">
      <c r="A57" s="38" t="s">
        <v>219</v>
      </c>
      <c r="B57" s="35" t="s">
        <v>171</v>
      </c>
      <c r="C57" s="36" t="s">
        <v>220</v>
      </c>
      <c r="D57" s="36"/>
      <c r="E57" s="39">
        <f>E58</f>
        <v>277031.84000000003</v>
      </c>
    </row>
    <row r="58" spans="1:5" ht="18.600000000000001" thickBot="1" x14ac:dyDescent="0.35">
      <c r="A58" s="38" t="s">
        <v>170</v>
      </c>
      <c r="B58" s="35" t="s">
        <v>171</v>
      </c>
      <c r="C58" s="36" t="s">
        <v>172</v>
      </c>
      <c r="D58" s="36"/>
      <c r="E58" s="39">
        <f>E59</f>
        <v>277031.84000000003</v>
      </c>
    </row>
    <row r="59" spans="1:5" ht="36.6" thickBot="1" x14ac:dyDescent="0.35">
      <c r="A59" s="54" t="s">
        <v>79</v>
      </c>
      <c r="B59" s="35" t="s">
        <v>171</v>
      </c>
      <c r="C59" s="36" t="s">
        <v>172</v>
      </c>
      <c r="D59" s="36">
        <v>200</v>
      </c>
      <c r="E59" s="39">
        <v>277031.84000000003</v>
      </c>
    </row>
    <row r="60" spans="1:5" ht="18" customHeight="1" x14ac:dyDescent="0.3">
      <c r="A60" s="174" t="s">
        <v>114</v>
      </c>
      <c r="B60" s="176" t="s">
        <v>115</v>
      </c>
      <c r="C60" s="178"/>
      <c r="D60" s="170"/>
      <c r="E60" s="180">
        <f>E62</f>
        <v>43029889.239999995</v>
      </c>
    </row>
    <row r="61" spans="1:5" ht="7.5" customHeight="1" thickBot="1" x14ac:dyDescent="0.35">
      <c r="A61" s="175"/>
      <c r="B61" s="177"/>
      <c r="C61" s="179"/>
      <c r="D61" s="171"/>
      <c r="E61" s="181"/>
    </row>
    <row r="62" spans="1:5" ht="111" customHeight="1" thickBot="1" x14ac:dyDescent="0.35">
      <c r="A62" s="38" t="s">
        <v>175</v>
      </c>
      <c r="B62" s="35" t="s">
        <v>115</v>
      </c>
      <c r="C62" s="36" t="s">
        <v>96</v>
      </c>
      <c r="D62" s="36"/>
      <c r="E62" s="39">
        <f>E63</f>
        <v>43029889.239999995</v>
      </c>
    </row>
    <row r="63" spans="1:5" ht="54.6" thickBot="1" x14ac:dyDescent="0.35">
      <c r="A63" s="38" t="s">
        <v>116</v>
      </c>
      <c r="B63" s="35" t="s">
        <v>115</v>
      </c>
      <c r="C63" s="36" t="s">
        <v>96</v>
      </c>
      <c r="D63" s="36"/>
      <c r="E63" s="39">
        <f>E64+E68+E74</f>
        <v>43029889.239999995</v>
      </c>
    </row>
    <row r="64" spans="1:5" ht="18.600000000000001" thickBot="1" x14ac:dyDescent="0.35">
      <c r="A64" s="38" t="s">
        <v>117</v>
      </c>
      <c r="B64" s="35" t="s">
        <v>118</v>
      </c>
      <c r="C64" s="36" t="s">
        <v>119</v>
      </c>
      <c r="D64" s="36"/>
      <c r="E64" s="39">
        <f>E66</f>
        <v>147799.43</v>
      </c>
    </row>
    <row r="65" spans="1:6" ht="54.6" thickBot="1" x14ac:dyDescent="0.35">
      <c r="A65" s="38" t="s">
        <v>221</v>
      </c>
      <c r="B65" s="35" t="s">
        <v>118</v>
      </c>
      <c r="C65" s="36" t="s">
        <v>119</v>
      </c>
      <c r="D65" s="36"/>
      <c r="E65" s="39">
        <f>E66</f>
        <v>147799.43</v>
      </c>
    </row>
    <row r="66" spans="1:6" ht="72.599999999999994" thickBot="1" x14ac:dyDescent="0.35">
      <c r="A66" s="38" t="s">
        <v>120</v>
      </c>
      <c r="B66" s="35" t="s">
        <v>118</v>
      </c>
      <c r="C66" s="36" t="s">
        <v>121</v>
      </c>
      <c r="D66" s="36"/>
      <c r="E66" s="39">
        <f>E67</f>
        <v>147799.43</v>
      </c>
    </row>
    <row r="67" spans="1:6" ht="18.600000000000001" thickBot="1" x14ac:dyDescent="0.35">
      <c r="A67" s="38" t="s">
        <v>80</v>
      </c>
      <c r="B67" s="35" t="s">
        <v>118</v>
      </c>
      <c r="C67" s="36" t="s">
        <v>121</v>
      </c>
      <c r="D67" s="36">
        <v>200</v>
      </c>
      <c r="E67" s="39">
        <v>147799.43</v>
      </c>
    </row>
    <row r="68" spans="1:6" ht="24.75" customHeight="1" thickBot="1" x14ac:dyDescent="0.35">
      <c r="A68" s="38" t="s">
        <v>122</v>
      </c>
      <c r="B68" s="35" t="s">
        <v>123</v>
      </c>
      <c r="C68" s="36" t="s">
        <v>96</v>
      </c>
      <c r="D68" s="36"/>
      <c r="E68" s="39">
        <f>E69</f>
        <v>25162044.379999999</v>
      </c>
    </row>
    <row r="69" spans="1:6" ht="61.5" customHeight="1" thickBot="1" x14ac:dyDescent="0.35">
      <c r="A69" s="38" t="s">
        <v>124</v>
      </c>
      <c r="B69" s="35" t="s">
        <v>123</v>
      </c>
      <c r="C69" s="36" t="s">
        <v>125</v>
      </c>
      <c r="D69" s="36"/>
      <c r="E69" s="39">
        <f>E72+E71+E73</f>
        <v>25162044.379999999</v>
      </c>
    </row>
    <row r="70" spans="1:6" ht="36.6" thickBot="1" x14ac:dyDescent="0.35">
      <c r="A70" s="38" t="s">
        <v>126</v>
      </c>
      <c r="B70" s="35" t="s">
        <v>123</v>
      </c>
      <c r="C70" s="36" t="s">
        <v>178</v>
      </c>
      <c r="D70" s="36"/>
      <c r="E70" s="39">
        <f>E72</f>
        <v>20486103.399999999</v>
      </c>
    </row>
    <row r="71" spans="1:6" ht="36.6" thickBot="1" x14ac:dyDescent="0.35">
      <c r="A71" s="38" t="s">
        <v>79</v>
      </c>
      <c r="B71" s="35" t="s">
        <v>123</v>
      </c>
      <c r="C71" s="36" t="s">
        <v>178</v>
      </c>
      <c r="D71" s="36">
        <v>200</v>
      </c>
      <c r="E71" s="39">
        <v>3177332.98</v>
      </c>
    </row>
    <row r="72" spans="1:6" ht="90.6" thickBot="1" x14ac:dyDescent="0.35">
      <c r="A72" s="102" t="s">
        <v>229</v>
      </c>
      <c r="B72" s="35" t="s">
        <v>123</v>
      </c>
      <c r="C72" s="36" t="s">
        <v>178</v>
      </c>
      <c r="D72" s="36">
        <v>800</v>
      </c>
      <c r="E72" s="39">
        <v>20486103.399999999</v>
      </c>
    </row>
    <row r="73" spans="1:6" ht="90.6" thickBot="1" x14ac:dyDescent="0.35">
      <c r="A73" s="102" t="s">
        <v>229</v>
      </c>
      <c r="B73" s="35" t="s">
        <v>123</v>
      </c>
      <c r="C73" s="100" t="s">
        <v>179</v>
      </c>
      <c r="D73" s="36">
        <v>800</v>
      </c>
      <c r="E73" s="39">
        <v>1498608</v>
      </c>
    </row>
    <row r="74" spans="1:6" ht="18.600000000000001" thickBot="1" x14ac:dyDescent="0.35">
      <c r="A74" s="38" t="s">
        <v>127</v>
      </c>
      <c r="B74" s="35" t="s">
        <v>128</v>
      </c>
      <c r="C74" s="36"/>
      <c r="D74" s="36"/>
      <c r="E74" s="39">
        <f>E76+E79+E80+E82+E87</f>
        <v>17720045.43</v>
      </c>
    </row>
    <row r="75" spans="1:6" ht="112.5" customHeight="1" thickBot="1" x14ac:dyDescent="0.35">
      <c r="A75" s="38" t="s">
        <v>230</v>
      </c>
      <c r="B75" s="35"/>
      <c r="C75" s="36"/>
      <c r="D75" s="36"/>
      <c r="E75" s="39">
        <f>E76</f>
        <v>2730500</v>
      </c>
      <c r="F75" s="29"/>
    </row>
    <row r="76" spans="1:6" ht="75.75" customHeight="1" thickBot="1" x14ac:dyDescent="0.35">
      <c r="A76" s="102" t="s">
        <v>231</v>
      </c>
      <c r="B76" s="35" t="s">
        <v>128</v>
      </c>
      <c r="C76" s="36" t="s">
        <v>232</v>
      </c>
      <c r="D76" s="36">
        <v>200</v>
      </c>
      <c r="E76" s="39">
        <v>2730500</v>
      </c>
      <c r="F76" s="29"/>
    </row>
    <row r="77" spans="1:6" ht="62.25" customHeight="1" thickBot="1" x14ac:dyDescent="0.35">
      <c r="A77" s="38" t="s">
        <v>129</v>
      </c>
      <c r="B77" s="35" t="s">
        <v>128</v>
      </c>
      <c r="C77" s="36" t="s">
        <v>130</v>
      </c>
      <c r="D77" s="36"/>
      <c r="E77" s="39">
        <f>E78+E81+E85</f>
        <v>14989545.430000002</v>
      </c>
      <c r="F77" s="29"/>
    </row>
    <row r="78" spans="1:6" ht="44.25" customHeight="1" thickBot="1" x14ac:dyDescent="0.35">
      <c r="A78" s="38" t="s">
        <v>131</v>
      </c>
      <c r="B78" s="35" t="s">
        <v>128</v>
      </c>
      <c r="C78" s="36" t="s">
        <v>132</v>
      </c>
      <c r="D78" s="36"/>
      <c r="E78" s="39">
        <f>E79+E80</f>
        <v>14093522.450000001</v>
      </c>
      <c r="F78" s="29"/>
    </row>
    <row r="79" spans="1:6" ht="42" customHeight="1" thickBot="1" x14ac:dyDescent="0.35">
      <c r="A79" s="38" t="s">
        <v>79</v>
      </c>
      <c r="B79" s="35" t="s">
        <v>128</v>
      </c>
      <c r="C79" s="36" t="s">
        <v>132</v>
      </c>
      <c r="D79" s="36">
        <v>200</v>
      </c>
      <c r="E79" s="58">
        <v>13958308.390000001</v>
      </c>
    </row>
    <row r="80" spans="1:6" ht="25.5" customHeight="1" thickBot="1" x14ac:dyDescent="0.35">
      <c r="A80" s="38" t="s">
        <v>80</v>
      </c>
      <c r="B80" s="35" t="s">
        <v>128</v>
      </c>
      <c r="C80" s="36" t="s">
        <v>132</v>
      </c>
      <c r="D80" s="36">
        <v>800</v>
      </c>
      <c r="E80" s="39">
        <v>135214.06</v>
      </c>
    </row>
    <row r="81" spans="1:5" ht="36.6" thickBot="1" x14ac:dyDescent="0.35">
      <c r="A81" s="102" t="s">
        <v>133</v>
      </c>
      <c r="B81" s="35" t="s">
        <v>128</v>
      </c>
      <c r="C81" s="36" t="s">
        <v>134</v>
      </c>
      <c r="D81" s="36"/>
      <c r="E81" s="39">
        <f>E82</f>
        <v>296022.98</v>
      </c>
    </row>
    <row r="82" spans="1:5" ht="36.75" customHeight="1" thickBot="1" x14ac:dyDescent="0.35">
      <c r="A82" s="38" t="s">
        <v>133</v>
      </c>
      <c r="B82" s="35" t="s">
        <v>128</v>
      </c>
      <c r="C82" s="36" t="s">
        <v>134</v>
      </c>
      <c r="D82" s="36">
        <v>200</v>
      </c>
      <c r="E82" s="39">
        <v>296022.98</v>
      </c>
    </row>
    <row r="83" spans="1:5" ht="72.599999999999994" hidden="1" thickBot="1" x14ac:dyDescent="0.35">
      <c r="A83" s="54" t="s">
        <v>81</v>
      </c>
      <c r="B83" s="35" t="s">
        <v>128</v>
      </c>
      <c r="C83" s="36" t="s">
        <v>135</v>
      </c>
      <c r="D83" s="36"/>
      <c r="E83" s="39">
        <f>E84</f>
        <v>0</v>
      </c>
    </row>
    <row r="84" spans="1:5" ht="36.6" hidden="1" thickBot="1" x14ac:dyDescent="0.35">
      <c r="A84" s="54" t="s">
        <v>79</v>
      </c>
      <c r="B84" s="35" t="s">
        <v>128</v>
      </c>
      <c r="C84" s="36" t="s">
        <v>135</v>
      </c>
      <c r="D84" s="36">
        <v>200</v>
      </c>
      <c r="E84" s="39"/>
    </row>
    <row r="85" spans="1:5" ht="84" customHeight="1" thickBot="1" x14ac:dyDescent="0.35">
      <c r="A85" s="38" t="s">
        <v>111</v>
      </c>
      <c r="B85" s="35" t="s">
        <v>222</v>
      </c>
      <c r="C85" s="36" t="s">
        <v>137</v>
      </c>
      <c r="D85" s="36"/>
      <c r="E85" s="39">
        <f>E87</f>
        <v>600000</v>
      </c>
    </row>
    <row r="86" spans="1:5" ht="36.6" thickBot="1" x14ac:dyDescent="0.35">
      <c r="A86" s="54" t="s">
        <v>138</v>
      </c>
      <c r="B86" s="35" t="s">
        <v>128</v>
      </c>
      <c r="C86" s="36" t="s">
        <v>137</v>
      </c>
      <c r="D86" s="36"/>
      <c r="E86" s="39">
        <f>E87</f>
        <v>600000</v>
      </c>
    </row>
    <row r="87" spans="1:5" ht="36.75" customHeight="1" thickBot="1" x14ac:dyDescent="0.35">
      <c r="A87" s="38" t="s">
        <v>79</v>
      </c>
      <c r="B87" s="35" t="s">
        <v>128</v>
      </c>
      <c r="C87" s="36" t="s">
        <v>137</v>
      </c>
      <c r="D87" s="36">
        <v>200</v>
      </c>
      <c r="E87" s="58">
        <v>600000</v>
      </c>
    </row>
    <row r="88" spans="1:5" ht="16.5" hidden="1" customHeight="1" thickBot="1" x14ac:dyDescent="0.35">
      <c r="A88" s="57" t="s">
        <v>223</v>
      </c>
      <c r="B88" s="35" t="s">
        <v>128</v>
      </c>
      <c r="C88" s="33" t="s">
        <v>180</v>
      </c>
      <c r="D88" s="33"/>
      <c r="E88" s="59">
        <f>E89</f>
        <v>0</v>
      </c>
    </row>
    <row r="89" spans="1:5" ht="36.6" hidden="1" thickBot="1" x14ac:dyDescent="0.35">
      <c r="A89" s="54" t="s">
        <v>79</v>
      </c>
      <c r="B89" s="35" t="s">
        <v>128</v>
      </c>
      <c r="C89" s="36" t="s">
        <v>180</v>
      </c>
      <c r="D89" s="36">
        <v>200</v>
      </c>
      <c r="E89" s="39"/>
    </row>
    <row r="90" spans="1:5" ht="18.600000000000001" thickBot="1" x14ac:dyDescent="0.35">
      <c r="A90" s="90" t="s">
        <v>139</v>
      </c>
      <c r="B90" s="88" t="s">
        <v>140</v>
      </c>
      <c r="C90" s="84"/>
      <c r="D90" s="84"/>
      <c r="E90" s="85">
        <f>E91</f>
        <v>500000</v>
      </c>
    </row>
    <row r="91" spans="1:5" ht="18.600000000000001" thickBot="1" x14ac:dyDescent="0.35">
      <c r="A91" s="86" t="s">
        <v>69</v>
      </c>
      <c r="B91" s="83" t="s">
        <v>140</v>
      </c>
      <c r="C91" s="84" t="s">
        <v>70</v>
      </c>
      <c r="D91" s="84"/>
      <c r="E91" s="87">
        <f>E92</f>
        <v>500000</v>
      </c>
    </row>
    <row r="92" spans="1:5" ht="36.6" thickBot="1" x14ac:dyDescent="0.35">
      <c r="A92" s="89" t="s">
        <v>141</v>
      </c>
      <c r="B92" s="83" t="s">
        <v>142</v>
      </c>
      <c r="C92" s="84" t="s">
        <v>70</v>
      </c>
      <c r="D92" s="84"/>
      <c r="E92" s="87">
        <f>E93</f>
        <v>500000</v>
      </c>
    </row>
    <row r="93" spans="1:5" ht="36.6" thickBot="1" x14ac:dyDescent="0.35">
      <c r="A93" s="117" t="s">
        <v>154</v>
      </c>
      <c r="B93" s="83" t="s">
        <v>142</v>
      </c>
      <c r="C93" s="100" t="s">
        <v>155</v>
      </c>
      <c r="D93" s="84"/>
      <c r="E93" s="87">
        <f>E94</f>
        <v>500000</v>
      </c>
    </row>
    <row r="94" spans="1:5" ht="36.6" thickBot="1" x14ac:dyDescent="0.35">
      <c r="A94" s="86" t="s">
        <v>79</v>
      </c>
      <c r="B94" s="83" t="s">
        <v>142</v>
      </c>
      <c r="C94" s="100" t="s">
        <v>155</v>
      </c>
      <c r="D94" s="84">
        <v>200</v>
      </c>
      <c r="E94" s="87">
        <v>500000</v>
      </c>
    </row>
    <row r="95" spans="1:5" s="82" customFormat="1" ht="18.600000000000001" thickBot="1" x14ac:dyDescent="0.35">
      <c r="A95" s="116" t="s">
        <v>143</v>
      </c>
      <c r="B95" s="107" t="s">
        <v>144</v>
      </c>
      <c r="C95" s="100"/>
      <c r="D95" s="100"/>
      <c r="E95" s="101">
        <f>E96</f>
        <v>64112.82</v>
      </c>
    </row>
    <row r="96" spans="1:5" s="82" customFormat="1" ht="18.600000000000001" thickBot="1" x14ac:dyDescent="0.35">
      <c r="A96" s="102" t="s">
        <v>69</v>
      </c>
      <c r="B96" s="99" t="s">
        <v>144</v>
      </c>
      <c r="C96" s="100" t="s">
        <v>70</v>
      </c>
      <c r="D96" s="100"/>
      <c r="E96" s="103">
        <f>E97</f>
        <v>64112.82</v>
      </c>
    </row>
    <row r="97" spans="1:5" s="82" customFormat="1" ht="18.600000000000001" thickBot="1" x14ac:dyDescent="0.35">
      <c r="A97" s="115" t="s">
        <v>145</v>
      </c>
      <c r="B97" s="99" t="s">
        <v>146</v>
      </c>
      <c r="C97" s="100" t="s">
        <v>70</v>
      </c>
      <c r="D97" s="100"/>
      <c r="E97" s="103">
        <f>E98</f>
        <v>64112.82</v>
      </c>
    </row>
    <row r="98" spans="1:5" s="82" customFormat="1" ht="36.6" thickBot="1" x14ac:dyDescent="0.35">
      <c r="A98" s="118" t="s">
        <v>147</v>
      </c>
      <c r="B98" s="110">
        <v>1001</v>
      </c>
      <c r="C98" s="138" t="s">
        <v>148</v>
      </c>
      <c r="D98" s="96"/>
      <c r="E98" s="111">
        <f>E99</f>
        <v>64112.82</v>
      </c>
    </row>
    <row r="99" spans="1:5" ht="18.600000000000001" thickBot="1" x14ac:dyDescent="0.35">
      <c r="A99" s="118" t="s">
        <v>149</v>
      </c>
      <c r="B99" s="110">
        <v>1001</v>
      </c>
      <c r="C99" s="96" t="s">
        <v>148</v>
      </c>
      <c r="D99" s="96">
        <v>500</v>
      </c>
      <c r="E99" s="111">
        <v>64112.82</v>
      </c>
    </row>
    <row r="100" spans="1:5" ht="46.5" customHeight="1" thickBot="1" x14ac:dyDescent="0.35">
      <c r="A100" s="55" t="s">
        <v>224</v>
      </c>
      <c r="B100" s="44" t="s">
        <v>225</v>
      </c>
      <c r="C100" s="36"/>
      <c r="D100" s="36"/>
      <c r="E100" s="37">
        <f>E102</f>
        <v>390994</v>
      </c>
    </row>
    <row r="101" spans="1:5" ht="24.75" customHeight="1" thickBot="1" x14ac:dyDescent="0.35">
      <c r="A101" s="38" t="s">
        <v>226</v>
      </c>
      <c r="B101" s="35" t="s">
        <v>227</v>
      </c>
      <c r="C101" s="36"/>
      <c r="D101" s="36"/>
      <c r="E101" s="39">
        <f>E102</f>
        <v>390994</v>
      </c>
    </row>
    <row r="102" spans="1:5" ht="26.25" customHeight="1" thickBot="1" x14ac:dyDescent="0.35">
      <c r="A102" s="54" t="s">
        <v>69</v>
      </c>
      <c r="B102" s="35" t="s">
        <v>225</v>
      </c>
      <c r="C102" s="36" t="s">
        <v>70</v>
      </c>
      <c r="D102" s="36"/>
      <c r="E102" s="39">
        <f>E104</f>
        <v>390994</v>
      </c>
    </row>
    <row r="103" spans="1:5" ht="36.6" thickBot="1" x14ac:dyDescent="0.35">
      <c r="A103" s="56" t="s">
        <v>147</v>
      </c>
      <c r="B103" s="35" t="s">
        <v>227</v>
      </c>
      <c r="C103" s="36" t="s">
        <v>148</v>
      </c>
      <c r="D103" s="36"/>
      <c r="E103" s="39">
        <f>E104</f>
        <v>390994</v>
      </c>
    </row>
    <row r="104" spans="1:5" ht="28.5" customHeight="1" thickBot="1" x14ac:dyDescent="0.35">
      <c r="A104" s="38" t="s">
        <v>149</v>
      </c>
      <c r="B104" s="35" t="s">
        <v>227</v>
      </c>
      <c r="C104" s="36" t="s">
        <v>148</v>
      </c>
      <c r="D104" s="36">
        <v>500</v>
      </c>
      <c r="E104" s="39">
        <v>390994</v>
      </c>
    </row>
    <row r="105" spans="1:5" ht="18.600000000000001" hidden="1" thickBot="1" x14ac:dyDescent="0.35">
      <c r="A105" s="55" t="s">
        <v>143</v>
      </c>
      <c r="B105" s="44" t="s">
        <v>144</v>
      </c>
      <c r="C105" s="36"/>
      <c r="D105" s="36"/>
      <c r="E105" s="37">
        <f>E107</f>
        <v>0</v>
      </c>
    </row>
    <row r="106" spans="1:5" ht="18.600000000000001" hidden="1" thickBot="1" x14ac:dyDescent="0.35">
      <c r="A106" s="38" t="s">
        <v>69</v>
      </c>
      <c r="B106" s="35" t="s">
        <v>144</v>
      </c>
      <c r="C106" s="36" t="s">
        <v>70</v>
      </c>
      <c r="D106" s="36"/>
      <c r="E106" s="39">
        <f>E107</f>
        <v>0</v>
      </c>
    </row>
    <row r="107" spans="1:5" ht="18.600000000000001" hidden="1" thickBot="1" x14ac:dyDescent="0.35">
      <c r="A107" s="54" t="s">
        <v>145</v>
      </c>
      <c r="B107" s="35" t="s">
        <v>146</v>
      </c>
      <c r="C107" s="36" t="s">
        <v>70</v>
      </c>
      <c r="D107" s="36"/>
      <c r="E107" s="39">
        <f>E109</f>
        <v>0</v>
      </c>
    </row>
    <row r="108" spans="1:5" ht="36.6" hidden="1" thickBot="1" x14ac:dyDescent="0.35">
      <c r="A108" s="57" t="s">
        <v>147</v>
      </c>
      <c r="B108" s="49">
        <v>1001</v>
      </c>
      <c r="C108" s="69" t="s">
        <v>148</v>
      </c>
      <c r="D108" s="31"/>
      <c r="E108" s="50">
        <f>E107</f>
        <v>0</v>
      </c>
    </row>
    <row r="109" spans="1:5" ht="18.600000000000001" hidden="1" thickBot="1" x14ac:dyDescent="0.35">
      <c r="A109" s="57" t="s">
        <v>149</v>
      </c>
      <c r="B109" s="49">
        <v>1001</v>
      </c>
      <c r="C109" s="31" t="s">
        <v>148</v>
      </c>
      <c r="D109" s="31">
        <v>500</v>
      </c>
      <c r="E109" s="50"/>
    </row>
    <row r="110" spans="1:5" x14ac:dyDescent="0.3">
      <c r="A110" s="80"/>
    </row>
  </sheetData>
  <mergeCells count="16">
    <mergeCell ref="A1:E1"/>
    <mergeCell ref="A2:E2"/>
    <mergeCell ref="A6:A7"/>
    <mergeCell ref="B6:B7"/>
    <mergeCell ref="C6:C7"/>
    <mergeCell ref="D6:D7"/>
    <mergeCell ref="E6:E7"/>
    <mergeCell ref="B37:B38"/>
    <mergeCell ref="C37:C38"/>
    <mergeCell ref="D37:D38"/>
    <mergeCell ref="E37:E38"/>
    <mergeCell ref="A60:A61"/>
    <mergeCell ref="B60:B61"/>
    <mergeCell ref="C60:C61"/>
    <mergeCell ref="D60:D61"/>
    <mergeCell ref="E60:E61"/>
  </mergeCells>
  <pageMargins left="1.3779527559055118" right="0.23622047244094491" top="0.55000000000000004" bottom="0.23622047244094491" header="0.31496062992125984" footer="0.23622047244094491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view="pageBreakPreview" zoomScale="85" zoomScaleSheetLayoutView="85" workbookViewId="0">
      <selection sqref="A1:D1"/>
    </sheetView>
  </sheetViews>
  <sheetFormatPr defaultColWidth="9.109375" defaultRowHeight="14.4" x14ac:dyDescent="0.3"/>
  <cols>
    <col min="1" max="1" width="54.88671875" style="93" customWidth="1"/>
    <col min="2" max="2" width="17.33203125" style="91" customWidth="1"/>
    <col min="3" max="3" width="7.5546875" style="91" customWidth="1"/>
    <col min="4" max="4" width="17.5546875" style="148" customWidth="1"/>
    <col min="5" max="5" width="10.33203125" style="91" bestFit="1" customWidth="1"/>
    <col min="6" max="16384" width="9.109375" style="91"/>
  </cols>
  <sheetData>
    <row r="1" spans="1:5" ht="93.75" customHeight="1" x14ac:dyDescent="0.3">
      <c r="A1" s="204" t="s">
        <v>240</v>
      </c>
      <c r="B1" s="204"/>
      <c r="C1" s="204"/>
      <c r="D1" s="204"/>
      <c r="E1" s="92"/>
    </row>
    <row r="2" spans="1:5" ht="123" customHeight="1" thickBot="1" x14ac:dyDescent="0.35">
      <c r="A2" s="184" t="s">
        <v>207</v>
      </c>
      <c r="B2" s="184"/>
      <c r="C2" s="184"/>
      <c r="D2" s="184"/>
      <c r="E2" s="149"/>
    </row>
    <row r="3" spans="1:5" ht="18.600000000000001" thickBot="1" x14ac:dyDescent="0.35">
      <c r="A3" s="96" t="s">
        <v>62</v>
      </c>
      <c r="B3" s="97" t="s">
        <v>64</v>
      </c>
      <c r="C3" s="97" t="s">
        <v>65</v>
      </c>
      <c r="D3" s="98" t="s">
        <v>66</v>
      </c>
    </row>
    <row r="4" spans="1:5" ht="18.600000000000001" thickBot="1" x14ac:dyDescent="0.35">
      <c r="A4" s="139" t="s">
        <v>4</v>
      </c>
      <c r="B4" s="119"/>
      <c r="C4" s="100"/>
      <c r="D4" s="101">
        <f>D9+D13+D29+D35+D40+D41+D42+D43+D47+D49+D51+D53+D59+D61+D62+D63+D76+D80</f>
        <v>58182193.479999989</v>
      </c>
      <c r="E4" s="95"/>
    </row>
    <row r="5" spans="1:5" ht="18.600000000000001" thickBot="1" x14ac:dyDescent="0.35">
      <c r="A5" s="139" t="s">
        <v>103</v>
      </c>
      <c r="B5" s="119"/>
      <c r="C5" s="100"/>
      <c r="D5" s="101">
        <f>D6+D10</f>
        <v>4886104.93</v>
      </c>
      <c r="E5" s="95"/>
    </row>
    <row r="6" spans="1:5" ht="70.2" thickBot="1" x14ac:dyDescent="0.35">
      <c r="A6" s="139" t="s">
        <v>235</v>
      </c>
      <c r="B6" s="150" t="s">
        <v>220</v>
      </c>
      <c r="C6" s="100"/>
      <c r="D6" s="101">
        <f>D7</f>
        <v>277031.84000000003</v>
      </c>
      <c r="E6" s="95"/>
    </row>
    <row r="7" spans="1:5" ht="34.200000000000003" thickBot="1" x14ac:dyDescent="0.35">
      <c r="A7" s="132" t="s">
        <v>219</v>
      </c>
      <c r="B7" s="151" t="s">
        <v>220</v>
      </c>
      <c r="C7" s="151"/>
      <c r="D7" s="153">
        <f>D8</f>
        <v>277031.84000000003</v>
      </c>
      <c r="E7" s="95"/>
    </row>
    <row r="8" spans="1:5" ht="17.399999999999999" thickBot="1" x14ac:dyDescent="0.35">
      <c r="A8" s="132" t="s">
        <v>170</v>
      </c>
      <c r="B8" s="151" t="s">
        <v>172</v>
      </c>
      <c r="C8" s="151"/>
      <c r="D8" s="153">
        <f>D9</f>
        <v>277031.84000000003</v>
      </c>
      <c r="E8" s="95"/>
    </row>
    <row r="9" spans="1:5" ht="34.200000000000003" thickBot="1" x14ac:dyDescent="0.35">
      <c r="A9" s="132" t="s">
        <v>79</v>
      </c>
      <c r="B9" s="151" t="s">
        <v>172</v>
      </c>
      <c r="C9" s="151">
        <v>200</v>
      </c>
      <c r="D9" s="153">
        <v>277031.84000000003</v>
      </c>
      <c r="E9" s="95"/>
    </row>
    <row r="10" spans="1:5" ht="109.5" customHeight="1" thickBot="1" x14ac:dyDescent="0.35">
      <c r="A10" s="139" t="s">
        <v>176</v>
      </c>
      <c r="B10" s="104" t="s">
        <v>108</v>
      </c>
      <c r="C10" s="100"/>
      <c r="D10" s="101">
        <f>D13+D15+D16+D29</f>
        <v>4609073.09</v>
      </c>
    </row>
    <row r="11" spans="1:5" ht="72.599999999999994" thickBot="1" x14ac:dyDescent="0.35">
      <c r="A11" s="102" t="s">
        <v>109</v>
      </c>
      <c r="B11" s="100" t="s">
        <v>112</v>
      </c>
      <c r="C11" s="100"/>
      <c r="D11" s="103">
        <f>D12</f>
        <v>3565762.51</v>
      </c>
    </row>
    <row r="12" spans="1:5" ht="54.75" customHeight="1" thickBot="1" x14ac:dyDescent="0.35">
      <c r="A12" s="102" t="s">
        <v>111</v>
      </c>
      <c r="B12" s="100" t="s">
        <v>112</v>
      </c>
      <c r="C12" s="100"/>
      <c r="D12" s="103">
        <f>D13</f>
        <v>3565762.51</v>
      </c>
    </row>
    <row r="13" spans="1:5" ht="37.5" customHeight="1" thickBot="1" x14ac:dyDescent="0.35">
      <c r="A13" s="102" t="s">
        <v>79</v>
      </c>
      <c r="B13" s="100" t="s">
        <v>112</v>
      </c>
      <c r="C13" s="100">
        <v>200</v>
      </c>
      <c r="D13" s="103">
        <v>3565762.51</v>
      </c>
    </row>
    <row r="14" spans="1:5" ht="60" hidden="1" customHeight="1" thickBot="1" x14ac:dyDescent="0.35">
      <c r="A14" s="102" t="s">
        <v>111</v>
      </c>
      <c r="B14" s="100" t="s">
        <v>113</v>
      </c>
      <c r="C14" s="100"/>
      <c r="D14" s="103">
        <f>D15</f>
        <v>0</v>
      </c>
    </row>
    <row r="15" spans="1:5" ht="36.6" hidden="1" thickBot="1" x14ac:dyDescent="0.35">
      <c r="A15" s="102" t="s">
        <v>79</v>
      </c>
      <c r="B15" s="100" t="s">
        <v>113</v>
      </c>
      <c r="C15" s="100">
        <v>200</v>
      </c>
      <c r="D15" s="103"/>
    </row>
    <row r="16" spans="1:5" ht="37.5" hidden="1" customHeight="1" thickBot="1" x14ac:dyDescent="0.35">
      <c r="A16" s="115" t="s">
        <v>209</v>
      </c>
      <c r="B16" s="100" t="s">
        <v>210</v>
      </c>
      <c r="C16" s="100"/>
      <c r="D16" s="103">
        <f>D18+D20+D22+D24</f>
        <v>0</v>
      </c>
    </row>
    <row r="17" spans="1:4" ht="65.25" hidden="1" customHeight="1" thickBot="1" x14ac:dyDescent="0.35">
      <c r="A17" s="115" t="s">
        <v>211</v>
      </c>
      <c r="B17" s="100" t="s">
        <v>212</v>
      </c>
      <c r="C17" s="100"/>
      <c r="D17" s="103">
        <f>D18</f>
        <v>0</v>
      </c>
    </row>
    <row r="18" spans="1:4" ht="36.6" hidden="1" thickBot="1" x14ac:dyDescent="0.35">
      <c r="A18" s="115" t="s">
        <v>79</v>
      </c>
      <c r="B18" s="100" t="s">
        <v>212</v>
      </c>
      <c r="C18" s="100">
        <v>200</v>
      </c>
      <c r="D18" s="103"/>
    </row>
    <row r="19" spans="1:4" ht="65.25" hidden="1" customHeight="1" thickBot="1" x14ac:dyDescent="0.35">
      <c r="A19" s="115" t="s">
        <v>136</v>
      </c>
      <c r="B19" s="100" t="s">
        <v>213</v>
      </c>
      <c r="C19" s="100"/>
      <c r="D19" s="103">
        <f>D20</f>
        <v>0</v>
      </c>
    </row>
    <row r="20" spans="1:4" ht="36.6" hidden="1" thickBot="1" x14ac:dyDescent="0.35">
      <c r="A20" s="115" t="s">
        <v>79</v>
      </c>
      <c r="B20" s="100" t="s">
        <v>213</v>
      </c>
      <c r="C20" s="100">
        <v>200</v>
      </c>
      <c r="D20" s="103"/>
    </row>
    <row r="21" spans="1:4" ht="75.75" hidden="1" customHeight="1" thickBot="1" x14ac:dyDescent="0.35">
      <c r="A21" s="115" t="s">
        <v>214</v>
      </c>
      <c r="B21" s="100" t="s">
        <v>215</v>
      </c>
      <c r="C21" s="100"/>
      <c r="D21" s="103">
        <f>D22</f>
        <v>0</v>
      </c>
    </row>
    <row r="22" spans="1:4" ht="36.6" hidden="1" thickBot="1" x14ac:dyDescent="0.35">
      <c r="A22" s="115" t="s">
        <v>79</v>
      </c>
      <c r="B22" s="100" t="s">
        <v>215</v>
      </c>
      <c r="C22" s="100">
        <v>200</v>
      </c>
      <c r="D22" s="103"/>
    </row>
    <row r="23" spans="1:4" ht="78.75" hidden="1" customHeight="1" thickBot="1" x14ac:dyDescent="0.35">
      <c r="A23" s="115" t="s">
        <v>216</v>
      </c>
      <c r="B23" s="100" t="s">
        <v>217</v>
      </c>
      <c r="C23" s="100"/>
      <c r="D23" s="103">
        <f>D24</f>
        <v>0</v>
      </c>
    </row>
    <row r="24" spans="1:4" ht="36.6" hidden="1" thickBot="1" x14ac:dyDescent="0.35">
      <c r="A24" s="115" t="s">
        <v>79</v>
      </c>
      <c r="B24" s="100" t="s">
        <v>217</v>
      </c>
      <c r="C24" s="100">
        <v>200</v>
      </c>
      <c r="D24" s="103"/>
    </row>
    <row r="25" spans="1:4" ht="35.4" hidden="1" thickBot="1" x14ac:dyDescent="0.35">
      <c r="A25" s="108" t="s">
        <v>93</v>
      </c>
      <c r="B25" s="96"/>
      <c r="C25" s="96"/>
      <c r="D25" s="109">
        <f>D30</f>
        <v>0</v>
      </c>
    </row>
    <row r="26" spans="1:4" ht="18.600000000000001" hidden="1" thickBot="1" x14ac:dyDescent="0.35">
      <c r="A26" s="112" t="s">
        <v>99</v>
      </c>
      <c r="B26" s="96" t="s">
        <v>108</v>
      </c>
      <c r="C26" s="96"/>
      <c r="D26" s="111">
        <f>D30</f>
        <v>0</v>
      </c>
    </row>
    <row r="27" spans="1:4" ht="135" hidden="1" customHeight="1" thickBot="1" x14ac:dyDescent="0.35">
      <c r="A27" s="112" t="s">
        <v>101</v>
      </c>
      <c r="B27" s="96" t="s">
        <v>150</v>
      </c>
      <c r="C27" s="96"/>
      <c r="D27" s="111">
        <f>D30</f>
        <v>0</v>
      </c>
    </row>
    <row r="28" spans="1:4" ht="54.75" customHeight="1" thickBot="1" x14ac:dyDescent="0.35">
      <c r="A28" s="102" t="s">
        <v>234</v>
      </c>
      <c r="B28" s="100" t="s">
        <v>233</v>
      </c>
      <c r="C28" s="100"/>
      <c r="D28" s="103">
        <f>D29</f>
        <v>1043310.58</v>
      </c>
    </row>
    <row r="29" spans="1:4" ht="36.75" customHeight="1" thickBot="1" x14ac:dyDescent="0.35">
      <c r="A29" s="102" t="s">
        <v>79</v>
      </c>
      <c r="B29" s="100" t="s">
        <v>233</v>
      </c>
      <c r="C29" s="100">
        <v>200</v>
      </c>
      <c r="D29" s="103">
        <v>1043310.58</v>
      </c>
    </row>
    <row r="30" spans="1:4" ht="36.6" hidden="1" thickBot="1" x14ac:dyDescent="0.35">
      <c r="A30" s="113" t="s">
        <v>79</v>
      </c>
      <c r="B30" s="96" t="s">
        <v>150</v>
      </c>
      <c r="C30" s="96">
        <v>200</v>
      </c>
      <c r="D30" s="111"/>
    </row>
    <row r="31" spans="1:4" ht="116.25" customHeight="1" thickBot="1" x14ac:dyDescent="0.35">
      <c r="A31" s="139" t="s">
        <v>175</v>
      </c>
      <c r="B31" s="104" t="s">
        <v>96</v>
      </c>
      <c r="C31" s="104"/>
      <c r="D31" s="101">
        <f>D40+D44+D32</f>
        <v>46207222.219999999</v>
      </c>
    </row>
    <row r="32" spans="1:4" ht="18.600000000000001" thickBot="1" x14ac:dyDescent="0.35">
      <c r="A32" s="113" t="s">
        <v>117</v>
      </c>
      <c r="B32" s="97"/>
      <c r="C32" s="97"/>
      <c r="D32" s="103">
        <f>D33</f>
        <v>28040343.809999999</v>
      </c>
    </row>
    <row r="33" spans="1:5" ht="38.25" customHeight="1" thickBot="1" x14ac:dyDescent="0.35">
      <c r="A33" s="113" t="s">
        <v>221</v>
      </c>
      <c r="B33" s="96" t="s">
        <v>119</v>
      </c>
      <c r="C33" s="97"/>
      <c r="D33" s="111">
        <f>D35+D40+D41+D42+D43</f>
        <v>28040343.809999999</v>
      </c>
    </row>
    <row r="34" spans="1:5" ht="54.6" thickBot="1" x14ac:dyDescent="0.35">
      <c r="A34" s="113" t="s">
        <v>236</v>
      </c>
      <c r="B34" s="96" t="s">
        <v>151</v>
      </c>
      <c r="C34" s="105"/>
      <c r="D34" s="111">
        <f>D35</f>
        <v>147799.43</v>
      </c>
    </row>
    <row r="35" spans="1:5" ht="18.600000000000001" thickBot="1" x14ac:dyDescent="0.35">
      <c r="A35" s="102" t="s">
        <v>80</v>
      </c>
      <c r="B35" s="100" t="s">
        <v>151</v>
      </c>
      <c r="C35" s="100">
        <v>200</v>
      </c>
      <c r="D35" s="103">
        <v>147799.43</v>
      </c>
    </row>
    <row r="36" spans="1:5" ht="18.600000000000001" thickBot="1" x14ac:dyDescent="0.35">
      <c r="A36" s="102" t="s">
        <v>122</v>
      </c>
      <c r="B36" s="100"/>
      <c r="C36" s="100"/>
      <c r="D36" s="103">
        <f>D37</f>
        <v>27892544.379999999</v>
      </c>
    </row>
    <row r="37" spans="1:5" ht="18" x14ac:dyDescent="0.3">
      <c r="A37" s="114" t="s">
        <v>237</v>
      </c>
      <c r="B37" s="170" t="s">
        <v>238</v>
      </c>
      <c r="C37" s="170"/>
      <c r="D37" s="172">
        <f>D40+D41+D42+D43</f>
        <v>27892544.379999999</v>
      </c>
    </row>
    <row r="38" spans="1:5" ht="38.25" customHeight="1" thickBot="1" x14ac:dyDescent="0.35">
      <c r="A38" s="102" t="s">
        <v>239</v>
      </c>
      <c r="B38" s="171"/>
      <c r="C38" s="171"/>
      <c r="D38" s="173"/>
    </row>
    <row r="39" spans="1:5" ht="23.25" customHeight="1" thickBot="1" x14ac:dyDescent="0.35">
      <c r="A39" s="102" t="s">
        <v>126</v>
      </c>
      <c r="B39" s="100" t="s">
        <v>178</v>
      </c>
      <c r="C39" s="100"/>
      <c r="D39" s="103">
        <f>D40</f>
        <v>3177332.98</v>
      </c>
    </row>
    <row r="40" spans="1:5" ht="41.25" customHeight="1" thickBot="1" x14ac:dyDescent="0.35">
      <c r="A40" s="102" t="s">
        <v>79</v>
      </c>
      <c r="B40" s="100" t="s">
        <v>178</v>
      </c>
      <c r="C40" s="100">
        <v>200</v>
      </c>
      <c r="D40" s="140">
        <v>3177332.98</v>
      </c>
    </row>
    <row r="41" spans="1:5" ht="90.6" thickBot="1" x14ac:dyDescent="0.35">
      <c r="A41" s="102" t="s">
        <v>229</v>
      </c>
      <c r="B41" s="100" t="s">
        <v>178</v>
      </c>
      <c r="C41" s="100">
        <v>800</v>
      </c>
      <c r="D41" s="140">
        <v>20486103.399999999</v>
      </c>
    </row>
    <row r="42" spans="1:5" ht="90.6" thickBot="1" x14ac:dyDescent="0.35">
      <c r="A42" s="102" t="s">
        <v>229</v>
      </c>
      <c r="B42" s="100" t="s">
        <v>179</v>
      </c>
      <c r="C42" s="100">
        <v>800</v>
      </c>
      <c r="D42" s="140">
        <v>1498608</v>
      </c>
    </row>
    <row r="43" spans="1:5" ht="57.75" customHeight="1" thickBot="1" x14ac:dyDescent="0.35">
      <c r="A43" s="102" t="s">
        <v>231</v>
      </c>
      <c r="B43" s="100" t="s">
        <v>241</v>
      </c>
      <c r="C43" s="100">
        <v>200</v>
      </c>
      <c r="D43" s="140">
        <v>2730500</v>
      </c>
    </row>
    <row r="44" spans="1:5" ht="19.5" customHeight="1" thickBot="1" x14ac:dyDescent="0.35">
      <c r="A44" s="102" t="s">
        <v>127</v>
      </c>
      <c r="B44" s="100"/>
      <c r="C44" s="100"/>
      <c r="D44" s="140">
        <f>D45</f>
        <v>14989545.430000002</v>
      </c>
    </row>
    <row r="45" spans="1:5" ht="60.75" customHeight="1" thickBot="1" x14ac:dyDescent="0.35">
      <c r="A45" s="102" t="s">
        <v>129</v>
      </c>
      <c r="B45" s="100" t="s">
        <v>130</v>
      </c>
      <c r="C45" s="100"/>
      <c r="D45" s="140">
        <f>D47+D49+D51+D53+D55</f>
        <v>14989545.430000002</v>
      </c>
    </row>
    <row r="46" spans="1:5" ht="35.25" customHeight="1" thickBot="1" x14ac:dyDescent="0.35">
      <c r="A46" s="102" t="s">
        <v>131</v>
      </c>
      <c r="B46" s="100" t="s">
        <v>132</v>
      </c>
      <c r="C46" s="100"/>
      <c r="D46" s="140">
        <f>D47+D48</f>
        <v>13958308.390000001</v>
      </c>
    </row>
    <row r="47" spans="1:5" ht="36.6" thickBot="1" x14ac:dyDescent="0.35">
      <c r="A47" s="102" t="s">
        <v>79</v>
      </c>
      <c r="B47" s="100" t="s">
        <v>132</v>
      </c>
      <c r="C47" s="100">
        <v>200</v>
      </c>
      <c r="D47" s="140">
        <v>13958308.390000001</v>
      </c>
      <c r="E47" s="95"/>
    </row>
    <row r="48" spans="1:5" ht="18.600000000000001" hidden="1" thickBot="1" x14ac:dyDescent="0.35">
      <c r="A48" s="105" t="s">
        <v>80</v>
      </c>
      <c r="B48" s="100" t="s">
        <v>132</v>
      </c>
      <c r="C48" s="100">
        <v>800</v>
      </c>
      <c r="D48" s="103">
        <v>0</v>
      </c>
    </row>
    <row r="49" spans="1:4" ht="18.600000000000001" thickBot="1" x14ac:dyDescent="0.35">
      <c r="A49" s="105" t="s">
        <v>80</v>
      </c>
      <c r="B49" s="100" t="s">
        <v>132</v>
      </c>
      <c r="C49" s="100">
        <v>800</v>
      </c>
      <c r="D49" s="103">
        <v>135214.06</v>
      </c>
    </row>
    <row r="50" spans="1:4" ht="21.75" customHeight="1" thickBot="1" x14ac:dyDescent="0.35">
      <c r="A50" s="102" t="s">
        <v>133</v>
      </c>
      <c r="B50" s="100" t="s">
        <v>134</v>
      </c>
      <c r="C50" s="100"/>
      <c r="D50" s="103">
        <f>D51</f>
        <v>296022.98</v>
      </c>
    </row>
    <row r="51" spans="1:4" ht="23.25" customHeight="1" thickBot="1" x14ac:dyDescent="0.35">
      <c r="A51" s="102" t="s">
        <v>133</v>
      </c>
      <c r="B51" s="100" t="s">
        <v>134</v>
      </c>
      <c r="C51" s="100">
        <v>200</v>
      </c>
      <c r="D51" s="103">
        <v>296022.98</v>
      </c>
    </row>
    <row r="52" spans="1:4" ht="57.75" customHeight="1" thickBot="1" x14ac:dyDescent="0.35">
      <c r="A52" s="102" t="s">
        <v>111</v>
      </c>
      <c r="B52" s="100" t="s">
        <v>137</v>
      </c>
      <c r="C52" s="100"/>
      <c r="D52" s="103">
        <f>D53</f>
        <v>600000</v>
      </c>
    </row>
    <row r="53" spans="1:4" ht="36.75" customHeight="1" thickBot="1" x14ac:dyDescent="0.35">
      <c r="A53" s="102" t="s">
        <v>79</v>
      </c>
      <c r="B53" s="100" t="s">
        <v>137</v>
      </c>
      <c r="C53" s="100">
        <v>200</v>
      </c>
      <c r="D53" s="103">
        <v>600000</v>
      </c>
    </row>
    <row r="54" spans="1:4" ht="36.6" hidden="1" thickBot="1" x14ac:dyDescent="0.35">
      <c r="A54" s="113" t="s">
        <v>223</v>
      </c>
      <c r="B54" s="97" t="s">
        <v>180</v>
      </c>
      <c r="C54" s="97"/>
      <c r="D54" s="152">
        <f>D55</f>
        <v>0</v>
      </c>
    </row>
    <row r="55" spans="1:4" ht="36.6" hidden="1" thickBot="1" x14ac:dyDescent="0.35">
      <c r="A55" s="102" t="s">
        <v>79</v>
      </c>
      <c r="B55" s="100" t="s">
        <v>180</v>
      </c>
      <c r="C55" s="100">
        <v>200</v>
      </c>
      <c r="D55" s="103"/>
    </row>
    <row r="56" spans="1:4" ht="21.75" customHeight="1" thickBot="1" x14ac:dyDescent="0.35">
      <c r="A56" s="139" t="s">
        <v>69</v>
      </c>
      <c r="B56" s="104" t="s">
        <v>70</v>
      </c>
      <c r="C56" s="104"/>
      <c r="D56" s="101">
        <f>D58+D61+D62+D63+D65+D70+D71+D76</f>
        <v>9766199.3100000005</v>
      </c>
    </row>
    <row r="57" spans="1:4" ht="18.600000000000001" thickBot="1" x14ac:dyDescent="0.35">
      <c r="A57" s="102" t="s">
        <v>67</v>
      </c>
      <c r="B57" s="100"/>
      <c r="C57" s="100"/>
      <c r="D57" s="103">
        <f>D58+D60</f>
        <v>9311092.4900000002</v>
      </c>
    </row>
    <row r="58" spans="1:4" ht="18.600000000000001" thickBot="1" x14ac:dyDescent="0.35">
      <c r="A58" s="102" t="s">
        <v>73</v>
      </c>
      <c r="B58" s="100" t="s">
        <v>74</v>
      </c>
      <c r="C58" s="100"/>
      <c r="D58" s="103">
        <f>D59</f>
        <v>1387769.87</v>
      </c>
    </row>
    <row r="59" spans="1:4" ht="72.599999999999994" thickBot="1" x14ac:dyDescent="0.35">
      <c r="A59" s="102" t="s">
        <v>75</v>
      </c>
      <c r="B59" s="100" t="s">
        <v>74</v>
      </c>
      <c r="C59" s="100">
        <v>100</v>
      </c>
      <c r="D59" s="103">
        <v>1387769.87</v>
      </c>
    </row>
    <row r="60" spans="1:4" ht="26.25" customHeight="1" thickBot="1" x14ac:dyDescent="0.35">
      <c r="A60" s="102" t="s">
        <v>76</v>
      </c>
      <c r="B60" s="100" t="s">
        <v>78</v>
      </c>
      <c r="C60" s="100"/>
      <c r="D60" s="103">
        <f>D61+D62+D67+D63</f>
        <v>7923322.6200000001</v>
      </c>
    </row>
    <row r="61" spans="1:4" ht="72.599999999999994" thickBot="1" x14ac:dyDescent="0.35">
      <c r="A61" s="102" t="s">
        <v>75</v>
      </c>
      <c r="B61" s="100" t="s">
        <v>78</v>
      </c>
      <c r="C61" s="100">
        <v>100</v>
      </c>
      <c r="D61" s="103">
        <v>6371353.7999999998</v>
      </c>
    </row>
    <row r="62" spans="1:4" ht="42.75" customHeight="1" thickBot="1" x14ac:dyDescent="0.35">
      <c r="A62" s="102" t="s">
        <v>79</v>
      </c>
      <c r="B62" s="100" t="s">
        <v>78</v>
      </c>
      <c r="C62" s="100">
        <v>200</v>
      </c>
      <c r="D62" s="140">
        <v>1074499.82</v>
      </c>
    </row>
    <row r="63" spans="1:4" ht="26.25" customHeight="1" thickBot="1" x14ac:dyDescent="0.35">
      <c r="A63" s="102" t="s">
        <v>80</v>
      </c>
      <c r="B63" s="100" t="s">
        <v>78</v>
      </c>
      <c r="C63" s="100">
        <v>800</v>
      </c>
      <c r="D63" s="103">
        <v>477469</v>
      </c>
    </row>
    <row r="64" spans="1:4" ht="20.25" customHeight="1" thickBot="1" x14ac:dyDescent="0.35">
      <c r="A64" s="105" t="s">
        <v>85</v>
      </c>
      <c r="B64" s="100" t="s">
        <v>86</v>
      </c>
      <c r="C64" s="106"/>
      <c r="D64" s="103"/>
    </row>
    <row r="65" spans="1:4" ht="22.5" hidden="1" customHeight="1" thickBot="1" x14ac:dyDescent="0.35">
      <c r="A65" s="105" t="s">
        <v>80</v>
      </c>
      <c r="B65" s="100" t="s">
        <v>86</v>
      </c>
      <c r="C65" s="100">
        <v>800</v>
      </c>
      <c r="D65" s="103">
        <v>0</v>
      </c>
    </row>
    <row r="66" spans="1:4" ht="72.599999999999994" hidden="1" thickBot="1" x14ac:dyDescent="0.35">
      <c r="A66" s="102" t="s">
        <v>81</v>
      </c>
      <c r="B66" s="100" t="s">
        <v>82</v>
      </c>
      <c r="C66" s="100"/>
      <c r="D66" s="103">
        <f>D67</f>
        <v>0</v>
      </c>
    </row>
    <row r="67" spans="1:4" ht="36.6" hidden="1" thickBot="1" x14ac:dyDescent="0.35">
      <c r="A67" s="102" t="s">
        <v>79</v>
      </c>
      <c r="B67" s="100" t="s">
        <v>82</v>
      </c>
      <c r="C67" s="100">
        <v>200</v>
      </c>
      <c r="D67" s="103"/>
    </row>
    <row r="68" spans="1:4" ht="18.600000000000001" hidden="1" thickBot="1" x14ac:dyDescent="0.35">
      <c r="A68" s="105" t="s">
        <v>87</v>
      </c>
      <c r="B68" s="100"/>
      <c r="C68" s="100"/>
      <c r="D68" s="103">
        <f>D69</f>
        <v>0</v>
      </c>
    </row>
    <row r="69" spans="1:4" ht="54.6" hidden="1" thickBot="1" x14ac:dyDescent="0.35">
      <c r="A69" s="105" t="s">
        <v>91</v>
      </c>
      <c r="B69" s="100" t="s">
        <v>92</v>
      </c>
      <c r="C69" s="100"/>
      <c r="D69" s="103">
        <f>D70+D71</f>
        <v>0</v>
      </c>
    </row>
    <row r="70" spans="1:4" ht="72.599999999999994" hidden="1" thickBot="1" x14ac:dyDescent="0.35">
      <c r="A70" s="105" t="s">
        <v>75</v>
      </c>
      <c r="B70" s="100" t="s">
        <v>92</v>
      </c>
      <c r="C70" s="100">
        <v>100</v>
      </c>
      <c r="D70" s="103"/>
    </row>
    <row r="71" spans="1:4" ht="36.6" hidden="1" thickBot="1" x14ac:dyDescent="0.35">
      <c r="A71" s="102" t="s">
        <v>79</v>
      </c>
      <c r="B71" s="100" t="s">
        <v>92</v>
      </c>
      <c r="C71" s="100">
        <v>200</v>
      </c>
      <c r="D71" s="103"/>
    </row>
    <row r="72" spans="1:4" ht="20.25" hidden="1" customHeight="1" thickBot="1" x14ac:dyDescent="0.35">
      <c r="A72" s="116" t="s">
        <v>143</v>
      </c>
      <c r="B72" s="100"/>
      <c r="C72" s="100"/>
      <c r="D72" s="101">
        <f>D76</f>
        <v>455106.82</v>
      </c>
    </row>
    <row r="73" spans="1:4" ht="24" customHeight="1" thickBot="1" x14ac:dyDescent="0.35">
      <c r="A73" s="115" t="s">
        <v>224</v>
      </c>
      <c r="B73" s="100"/>
      <c r="C73" s="100"/>
      <c r="D73" s="103">
        <f>D76</f>
        <v>455106.82</v>
      </c>
    </row>
    <row r="74" spans="1:4" ht="24" customHeight="1" thickBot="1" x14ac:dyDescent="0.35">
      <c r="A74" s="115" t="s">
        <v>226</v>
      </c>
      <c r="B74" s="100" t="s">
        <v>148</v>
      </c>
      <c r="C74" s="100"/>
      <c r="D74" s="103">
        <f>D75</f>
        <v>455106.82</v>
      </c>
    </row>
    <row r="75" spans="1:4" ht="36.6" thickBot="1" x14ac:dyDescent="0.35">
      <c r="A75" s="118" t="s">
        <v>147</v>
      </c>
      <c r="B75" s="100" t="s">
        <v>148</v>
      </c>
      <c r="C75" s="96"/>
      <c r="D75" s="111">
        <f>D76</f>
        <v>455106.82</v>
      </c>
    </row>
    <row r="76" spans="1:4" ht="18.600000000000001" thickBot="1" x14ac:dyDescent="0.35">
      <c r="A76" s="113" t="s">
        <v>149</v>
      </c>
      <c r="B76" s="100" t="s">
        <v>148</v>
      </c>
      <c r="C76" s="96">
        <v>500</v>
      </c>
      <c r="D76" s="111">
        <f>64112.82+390994</f>
        <v>455106.82</v>
      </c>
    </row>
    <row r="77" spans="1:4" ht="18.600000000000001" hidden="1" thickBot="1" x14ac:dyDescent="0.35">
      <c r="A77" s="116" t="s">
        <v>139</v>
      </c>
      <c r="B77" s="100"/>
      <c r="C77" s="100"/>
      <c r="D77" s="101">
        <f>D78</f>
        <v>500000</v>
      </c>
    </row>
    <row r="78" spans="1:4" ht="36.6" hidden="1" thickBot="1" x14ac:dyDescent="0.35">
      <c r="A78" s="118" t="s">
        <v>153</v>
      </c>
      <c r="B78" s="120" t="s">
        <v>70</v>
      </c>
      <c r="C78" s="120"/>
      <c r="D78" s="152">
        <f>D80</f>
        <v>500000</v>
      </c>
    </row>
    <row r="79" spans="1:4" ht="36.6" thickBot="1" x14ac:dyDescent="0.35">
      <c r="A79" s="102" t="s">
        <v>154</v>
      </c>
      <c r="B79" s="97" t="s">
        <v>155</v>
      </c>
      <c r="C79" s="100"/>
      <c r="D79" s="103">
        <f>D80</f>
        <v>500000</v>
      </c>
    </row>
    <row r="80" spans="1:4" ht="36.6" thickBot="1" x14ac:dyDescent="0.35">
      <c r="A80" s="102" t="s">
        <v>79</v>
      </c>
      <c r="B80" s="97" t="s">
        <v>155</v>
      </c>
      <c r="C80" s="100">
        <v>200</v>
      </c>
      <c r="D80" s="103">
        <v>500000</v>
      </c>
    </row>
  </sheetData>
  <mergeCells count="5">
    <mergeCell ref="A1:D1"/>
    <mergeCell ref="A2:D2"/>
    <mergeCell ref="B37:B38"/>
    <mergeCell ref="C37:C38"/>
    <mergeCell ref="D37:D38"/>
  </mergeCells>
  <pageMargins left="0.98425196850393704" right="0.25" top="0.49" bottom="0.15748031496062992" header="0.31496062992125984" footer="0.15748031496062992"/>
  <pageSetup paperSize="9" scale="91" orientation="portrait" r:id="rId1"/>
  <rowBreaks count="1" manualBreakCount="1">
    <brk id="3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="85" zoomScaleNormal="100" zoomScaleSheetLayoutView="85" workbookViewId="0">
      <selection activeCell="B6" sqref="B6"/>
    </sheetView>
  </sheetViews>
  <sheetFormatPr defaultColWidth="9.109375" defaultRowHeight="14.4" x14ac:dyDescent="0.3"/>
  <cols>
    <col min="1" max="1" width="45.44140625" style="93" customWidth="1"/>
    <col min="2" max="2" width="7.33203125" style="94" customWidth="1"/>
    <col min="3" max="3" width="17.6640625" style="91" customWidth="1"/>
    <col min="4" max="4" width="9.109375" style="91"/>
    <col min="5" max="5" width="16.88671875" style="141" customWidth="1"/>
    <col min="6" max="6" width="11.44140625" style="91" bestFit="1" customWidth="1"/>
    <col min="7" max="7" width="10.33203125" style="91" bestFit="1" customWidth="1"/>
    <col min="8" max="8" width="11.6640625" style="91" bestFit="1" customWidth="1"/>
    <col min="9" max="16384" width="9.109375" style="91"/>
  </cols>
  <sheetData>
    <row r="1" spans="1:6" ht="93.75" customHeight="1" x14ac:dyDescent="0.3">
      <c r="A1" s="204" t="s">
        <v>243</v>
      </c>
      <c r="B1" s="204"/>
      <c r="C1" s="204"/>
      <c r="D1" s="204"/>
      <c r="E1" s="204"/>
    </row>
    <row r="2" spans="1:6" ht="75.75" customHeight="1" thickBot="1" x14ac:dyDescent="0.35">
      <c r="A2" s="182" t="s">
        <v>242</v>
      </c>
      <c r="B2" s="182"/>
      <c r="C2" s="182"/>
      <c r="D2" s="182"/>
      <c r="E2" s="182"/>
    </row>
    <row r="3" spans="1:6" ht="15" customHeight="1" x14ac:dyDescent="0.3">
      <c r="A3" s="197" t="s">
        <v>62</v>
      </c>
      <c r="B3" s="197" t="s">
        <v>156</v>
      </c>
      <c r="C3" s="197" t="s">
        <v>157</v>
      </c>
      <c r="D3" s="197" t="s">
        <v>65</v>
      </c>
      <c r="E3" s="199" t="s">
        <v>66</v>
      </c>
    </row>
    <row r="4" spans="1:6" ht="22.5" customHeight="1" thickBot="1" x14ac:dyDescent="0.35">
      <c r="A4" s="198"/>
      <c r="B4" s="198"/>
      <c r="C4" s="198"/>
      <c r="D4" s="198"/>
      <c r="E4" s="200"/>
      <c r="F4" s="95"/>
    </row>
    <row r="5" spans="1:6" ht="17.399999999999999" thickBot="1" x14ac:dyDescent="0.35">
      <c r="A5" s="121" t="s">
        <v>158</v>
      </c>
      <c r="B5" s="133"/>
      <c r="C5" s="133"/>
      <c r="D5" s="133"/>
      <c r="E5" s="145">
        <f>E6+E18+E33+E38+E65+E28</f>
        <v>58182193.480000004</v>
      </c>
      <c r="F5" s="95"/>
    </row>
    <row r="6" spans="1:6" ht="22.5" customHeight="1" thickBot="1" x14ac:dyDescent="0.35">
      <c r="A6" s="121" t="s">
        <v>159</v>
      </c>
      <c r="B6" s="134">
        <v>791</v>
      </c>
      <c r="C6" s="134"/>
      <c r="D6" s="134"/>
      <c r="E6" s="145">
        <f>E7</f>
        <v>9311092.4900000002</v>
      </c>
    </row>
    <row r="7" spans="1:6" ht="22.5" customHeight="1" thickBot="1" x14ac:dyDescent="0.35">
      <c r="A7" s="122" t="s">
        <v>69</v>
      </c>
      <c r="B7" s="133">
        <v>791</v>
      </c>
      <c r="C7" s="133" t="s">
        <v>70</v>
      </c>
      <c r="D7" s="133"/>
      <c r="E7" s="146">
        <f>E9+E11+E12+E13+E17+E15</f>
        <v>9311092.4900000002</v>
      </c>
    </row>
    <row r="8" spans="1:6" ht="25.5" customHeight="1" thickBot="1" x14ac:dyDescent="0.35">
      <c r="A8" s="122" t="s">
        <v>73</v>
      </c>
      <c r="B8" s="133">
        <v>791</v>
      </c>
      <c r="C8" s="133" t="s">
        <v>74</v>
      </c>
      <c r="D8" s="133"/>
      <c r="E8" s="146">
        <f>E9</f>
        <v>1387769.87</v>
      </c>
    </row>
    <row r="9" spans="1:6" ht="67.8" thickBot="1" x14ac:dyDescent="0.35">
      <c r="A9" s="122" t="s">
        <v>75</v>
      </c>
      <c r="B9" s="133">
        <v>791</v>
      </c>
      <c r="C9" s="133" t="s">
        <v>74</v>
      </c>
      <c r="D9" s="133">
        <v>100</v>
      </c>
      <c r="E9" s="146">
        <v>1387769.87</v>
      </c>
    </row>
    <row r="10" spans="1:6" ht="27" customHeight="1" thickBot="1" x14ac:dyDescent="0.35">
      <c r="A10" s="122" t="s">
        <v>76</v>
      </c>
      <c r="B10" s="133">
        <v>791</v>
      </c>
      <c r="C10" s="133" t="s">
        <v>78</v>
      </c>
      <c r="D10" s="133"/>
      <c r="E10" s="146">
        <f>E11+E12+E13+E17</f>
        <v>7923322.6200000001</v>
      </c>
    </row>
    <row r="11" spans="1:6" ht="67.8" thickBot="1" x14ac:dyDescent="0.35">
      <c r="A11" s="122" t="s">
        <v>75</v>
      </c>
      <c r="B11" s="133">
        <v>791</v>
      </c>
      <c r="C11" s="133" t="s">
        <v>78</v>
      </c>
      <c r="D11" s="133">
        <v>100</v>
      </c>
      <c r="E11" s="146">
        <f>'3'!D61</f>
        <v>6371353.7999999998</v>
      </c>
    </row>
    <row r="12" spans="1:6" ht="38.25" customHeight="1" thickBot="1" x14ac:dyDescent="0.35">
      <c r="A12" s="122" t="s">
        <v>79</v>
      </c>
      <c r="B12" s="133">
        <v>791</v>
      </c>
      <c r="C12" s="133" t="s">
        <v>78</v>
      </c>
      <c r="D12" s="133">
        <v>200</v>
      </c>
      <c r="E12" s="146">
        <f>'3'!D62</f>
        <v>1074499.82</v>
      </c>
    </row>
    <row r="13" spans="1:6" ht="21.75" customHeight="1" thickBot="1" x14ac:dyDescent="0.35">
      <c r="A13" s="122" t="s">
        <v>80</v>
      </c>
      <c r="B13" s="133">
        <v>791</v>
      </c>
      <c r="C13" s="133" t="s">
        <v>78</v>
      </c>
      <c r="D13" s="133">
        <v>800</v>
      </c>
      <c r="E13" s="146">
        <f>'3'!D63</f>
        <v>477469</v>
      </c>
    </row>
    <row r="14" spans="1:6" ht="24" customHeight="1" thickBot="1" x14ac:dyDescent="0.35">
      <c r="A14" s="124" t="s">
        <v>85</v>
      </c>
      <c r="B14" s="133">
        <v>791</v>
      </c>
      <c r="C14" s="133" t="s">
        <v>86</v>
      </c>
      <c r="D14" s="133"/>
      <c r="E14" s="146">
        <v>0</v>
      </c>
    </row>
    <row r="15" spans="1:6" ht="21" customHeight="1" thickBot="1" x14ac:dyDescent="0.35">
      <c r="A15" s="124" t="s">
        <v>80</v>
      </c>
      <c r="B15" s="133">
        <v>791</v>
      </c>
      <c r="C15" s="133" t="s">
        <v>86</v>
      </c>
      <c r="D15" s="133">
        <v>800</v>
      </c>
      <c r="E15" s="146">
        <f>0</f>
        <v>0</v>
      </c>
    </row>
    <row r="16" spans="1:6" ht="67.8" hidden="1" thickBot="1" x14ac:dyDescent="0.35">
      <c r="A16" s="132" t="s">
        <v>81</v>
      </c>
      <c r="B16" s="123" t="s">
        <v>160</v>
      </c>
      <c r="C16" s="133" t="s">
        <v>82</v>
      </c>
      <c r="D16" s="133"/>
      <c r="E16" s="146">
        <f>E17</f>
        <v>0</v>
      </c>
    </row>
    <row r="17" spans="1:5" ht="34.200000000000003" hidden="1" thickBot="1" x14ac:dyDescent="0.35">
      <c r="A17" s="122" t="s">
        <v>79</v>
      </c>
      <c r="B17" s="123" t="s">
        <v>160</v>
      </c>
      <c r="C17" s="133" t="s">
        <v>82</v>
      </c>
      <c r="D17" s="133">
        <v>200</v>
      </c>
      <c r="E17" s="146"/>
    </row>
    <row r="18" spans="1:5" ht="21.75" hidden="1" customHeight="1" thickBot="1" x14ac:dyDescent="0.35">
      <c r="A18" s="125" t="s">
        <v>87</v>
      </c>
      <c r="B18" s="134">
        <v>791</v>
      </c>
      <c r="C18" s="134"/>
      <c r="D18" s="134"/>
      <c r="E18" s="145">
        <f>E20</f>
        <v>0</v>
      </c>
    </row>
    <row r="19" spans="1:5" ht="24" hidden="1" customHeight="1" thickBot="1" x14ac:dyDescent="0.35">
      <c r="A19" s="122" t="s">
        <v>69</v>
      </c>
      <c r="B19" s="133">
        <v>791</v>
      </c>
      <c r="C19" s="134"/>
      <c r="D19" s="134"/>
      <c r="E19" s="146">
        <f>E20</f>
        <v>0</v>
      </c>
    </row>
    <row r="20" spans="1:5" ht="51" hidden="1" thickBot="1" x14ac:dyDescent="0.35">
      <c r="A20" s="124" t="s">
        <v>91</v>
      </c>
      <c r="B20" s="133">
        <v>791</v>
      </c>
      <c r="C20" s="133" t="s">
        <v>92</v>
      </c>
      <c r="D20" s="133"/>
      <c r="E20" s="146">
        <f>E21+E22</f>
        <v>0</v>
      </c>
    </row>
    <row r="21" spans="1:5" ht="67.8" hidden="1" thickBot="1" x14ac:dyDescent="0.35">
      <c r="A21" s="122" t="s">
        <v>75</v>
      </c>
      <c r="B21" s="133">
        <v>791</v>
      </c>
      <c r="C21" s="133" t="s">
        <v>92</v>
      </c>
      <c r="D21" s="133">
        <v>100</v>
      </c>
      <c r="E21" s="146"/>
    </row>
    <row r="22" spans="1:5" ht="36" hidden="1" customHeight="1" thickBot="1" x14ac:dyDescent="0.35">
      <c r="A22" s="124" t="s">
        <v>79</v>
      </c>
      <c r="B22" s="133">
        <v>791</v>
      </c>
      <c r="C22" s="133" t="s">
        <v>92</v>
      </c>
      <c r="D22" s="133">
        <v>200</v>
      </c>
      <c r="E22" s="146"/>
    </row>
    <row r="23" spans="1:5" ht="17.399999999999999" hidden="1" thickBot="1" x14ac:dyDescent="0.35">
      <c r="A23" s="121" t="s">
        <v>143</v>
      </c>
      <c r="B23" s="134">
        <v>791</v>
      </c>
      <c r="C23" s="134"/>
      <c r="D23" s="134"/>
      <c r="E23" s="145">
        <f>E27</f>
        <v>0</v>
      </c>
    </row>
    <row r="24" spans="1:5" ht="17.399999999999999" hidden="1" thickBot="1" x14ac:dyDescent="0.35">
      <c r="A24" s="122" t="s">
        <v>69</v>
      </c>
      <c r="B24" s="133">
        <v>791</v>
      </c>
      <c r="C24" s="133" t="s">
        <v>70</v>
      </c>
      <c r="D24" s="133"/>
      <c r="E24" s="146">
        <f>E25</f>
        <v>0</v>
      </c>
    </row>
    <row r="25" spans="1:5" ht="17.399999999999999" hidden="1" thickBot="1" x14ac:dyDescent="0.35">
      <c r="A25" s="122" t="s">
        <v>145</v>
      </c>
      <c r="B25" s="133">
        <v>791</v>
      </c>
      <c r="C25" s="133" t="s">
        <v>70</v>
      </c>
      <c r="D25" s="133"/>
      <c r="E25" s="146">
        <f>E27</f>
        <v>0</v>
      </c>
    </row>
    <row r="26" spans="1:5" ht="34.200000000000003" hidden="1" thickBot="1" x14ac:dyDescent="0.35">
      <c r="A26" s="122" t="s">
        <v>147</v>
      </c>
      <c r="B26" s="133">
        <v>791</v>
      </c>
      <c r="C26" s="133" t="s">
        <v>148</v>
      </c>
      <c r="D26" s="133"/>
      <c r="E26" s="146">
        <f>E27</f>
        <v>0</v>
      </c>
    </row>
    <row r="27" spans="1:5" ht="17.399999999999999" hidden="1" thickBot="1" x14ac:dyDescent="0.35">
      <c r="A27" s="122" t="s">
        <v>149</v>
      </c>
      <c r="B27" s="123" t="s">
        <v>160</v>
      </c>
      <c r="C27" s="133" t="s">
        <v>148</v>
      </c>
      <c r="D27" s="133">
        <v>500</v>
      </c>
      <c r="E27" s="146"/>
    </row>
    <row r="28" spans="1:5" ht="17.399999999999999" thickBot="1" x14ac:dyDescent="0.35">
      <c r="A28" s="121" t="s">
        <v>139</v>
      </c>
      <c r="B28" s="134">
        <v>791</v>
      </c>
      <c r="C28" s="134"/>
      <c r="D28" s="134"/>
      <c r="E28" s="145">
        <f>E30</f>
        <v>500000</v>
      </c>
    </row>
    <row r="29" spans="1:5" ht="17.399999999999999" thickBot="1" x14ac:dyDescent="0.35">
      <c r="A29" s="122" t="s">
        <v>69</v>
      </c>
      <c r="B29" s="133">
        <v>791</v>
      </c>
      <c r="C29" s="133" t="s">
        <v>70</v>
      </c>
      <c r="D29" s="134"/>
      <c r="E29" s="146">
        <f>E30</f>
        <v>500000</v>
      </c>
    </row>
    <row r="30" spans="1:5" ht="34.200000000000003" thickBot="1" x14ac:dyDescent="0.35">
      <c r="A30" s="122" t="s">
        <v>153</v>
      </c>
      <c r="B30" s="133">
        <v>791</v>
      </c>
      <c r="C30" s="133" t="s">
        <v>70</v>
      </c>
      <c r="D30" s="133"/>
      <c r="E30" s="146">
        <f>E31</f>
        <v>500000</v>
      </c>
    </row>
    <row r="31" spans="1:5" ht="36.6" thickBot="1" x14ac:dyDescent="0.35">
      <c r="A31" s="102" t="s">
        <v>154</v>
      </c>
      <c r="B31" s="133">
        <v>791</v>
      </c>
      <c r="C31" s="155" t="s">
        <v>155</v>
      </c>
      <c r="D31" s="133"/>
      <c r="E31" s="146">
        <f>E32</f>
        <v>500000</v>
      </c>
    </row>
    <row r="32" spans="1:5" ht="36.6" thickBot="1" x14ac:dyDescent="0.35">
      <c r="A32" s="102" t="s">
        <v>79</v>
      </c>
      <c r="B32" s="133">
        <v>791</v>
      </c>
      <c r="C32" s="155" t="s">
        <v>155</v>
      </c>
      <c r="D32" s="133">
        <v>200</v>
      </c>
      <c r="E32" s="146">
        <v>500000</v>
      </c>
    </row>
    <row r="33" spans="1:5" ht="63.75" customHeight="1" thickBot="1" x14ac:dyDescent="0.35">
      <c r="A33" s="116" t="s">
        <v>224</v>
      </c>
      <c r="B33" s="134">
        <v>791</v>
      </c>
      <c r="C33" s="134"/>
      <c r="D33" s="134"/>
      <c r="E33" s="145">
        <f>E34</f>
        <v>455106.82</v>
      </c>
    </row>
    <row r="34" spans="1:5" ht="24" customHeight="1" thickBot="1" x14ac:dyDescent="0.35">
      <c r="A34" s="102" t="s">
        <v>226</v>
      </c>
      <c r="B34" s="133">
        <v>791</v>
      </c>
      <c r="C34" s="133"/>
      <c r="D34" s="133"/>
      <c r="E34" s="146">
        <f>E35</f>
        <v>455106.82</v>
      </c>
    </row>
    <row r="35" spans="1:5" ht="27.75" customHeight="1" thickBot="1" x14ac:dyDescent="0.35">
      <c r="A35" s="115" t="s">
        <v>69</v>
      </c>
      <c r="B35" s="133">
        <v>791</v>
      </c>
      <c r="C35" s="133" t="s">
        <v>70</v>
      </c>
      <c r="D35" s="133"/>
      <c r="E35" s="146">
        <f>E36</f>
        <v>455106.82</v>
      </c>
    </row>
    <row r="36" spans="1:5" ht="36.6" thickBot="1" x14ac:dyDescent="0.35">
      <c r="A36" s="117" t="s">
        <v>147</v>
      </c>
      <c r="B36" s="133">
        <v>791</v>
      </c>
      <c r="C36" s="133" t="s">
        <v>148</v>
      </c>
      <c r="D36" s="133"/>
      <c r="E36" s="146">
        <f>E37</f>
        <v>455106.82</v>
      </c>
    </row>
    <row r="37" spans="1:5" ht="24.75" customHeight="1" thickBot="1" x14ac:dyDescent="0.35">
      <c r="A37" s="102" t="s">
        <v>149</v>
      </c>
      <c r="B37" s="133">
        <v>791</v>
      </c>
      <c r="C37" s="133" t="s">
        <v>148</v>
      </c>
      <c r="D37" s="133">
        <v>500</v>
      </c>
      <c r="E37" s="146">
        <f>64112.82+390994</f>
        <v>455106.82</v>
      </c>
    </row>
    <row r="38" spans="1:5" ht="21.75" customHeight="1" thickBot="1" x14ac:dyDescent="0.35">
      <c r="A38" s="125" t="s">
        <v>103</v>
      </c>
      <c r="B38" s="134">
        <v>791</v>
      </c>
      <c r="C38" s="133"/>
      <c r="D38" s="133"/>
      <c r="E38" s="145">
        <f>E43+E39</f>
        <v>4886104.93</v>
      </c>
    </row>
    <row r="39" spans="1:5" ht="67.8" thickBot="1" x14ac:dyDescent="0.35">
      <c r="A39" s="124" t="s">
        <v>235</v>
      </c>
      <c r="B39" s="133">
        <v>791</v>
      </c>
      <c r="C39" s="127" t="s">
        <v>220</v>
      </c>
      <c r="D39" s="133"/>
      <c r="E39" s="146">
        <f>E40</f>
        <v>277031.84000000003</v>
      </c>
    </row>
    <row r="40" spans="1:5" ht="34.200000000000003" thickBot="1" x14ac:dyDescent="0.35">
      <c r="A40" s="132" t="s">
        <v>219</v>
      </c>
      <c r="B40" s="133">
        <v>791</v>
      </c>
      <c r="C40" s="127" t="s">
        <v>220</v>
      </c>
      <c r="D40" s="133"/>
      <c r="E40" s="146">
        <f>E41</f>
        <v>277031.84000000003</v>
      </c>
    </row>
    <row r="41" spans="1:5" ht="21.75" customHeight="1" thickBot="1" x14ac:dyDescent="0.35">
      <c r="A41" s="132" t="s">
        <v>170</v>
      </c>
      <c r="B41" s="133">
        <v>791</v>
      </c>
      <c r="C41" s="127" t="s">
        <v>172</v>
      </c>
      <c r="D41" s="133"/>
      <c r="E41" s="146">
        <f>E42</f>
        <v>277031.84000000003</v>
      </c>
    </row>
    <row r="42" spans="1:5" ht="34.200000000000003" thickBot="1" x14ac:dyDescent="0.35">
      <c r="A42" s="126" t="s">
        <v>79</v>
      </c>
      <c r="B42" s="133">
        <v>791</v>
      </c>
      <c r="C42" s="127" t="s">
        <v>172</v>
      </c>
      <c r="D42" s="133">
        <v>200</v>
      </c>
      <c r="E42" s="146">
        <v>277031.84000000003</v>
      </c>
    </row>
    <row r="43" spans="1:5" ht="21.75" customHeight="1" thickBot="1" x14ac:dyDescent="0.35">
      <c r="A43" s="122" t="s">
        <v>161</v>
      </c>
      <c r="B43" s="133">
        <v>791</v>
      </c>
      <c r="C43" s="133"/>
      <c r="D43" s="133"/>
      <c r="E43" s="146">
        <f>E44+E64</f>
        <v>4609073.09</v>
      </c>
    </row>
    <row r="44" spans="1:5" ht="104.25" customHeight="1" thickBot="1" x14ac:dyDescent="0.35">
      <c r="A44" s="122" t="s">
        <v>174</v>
      </c>
      <c r="B44" s="133">
        <v>791</v>
      </c>
      <c r="C44" s="133" t="s">
        <v>108</v>
      </c>
      <c r="D44" s="133"/>
      <c r="E44" s="146">
        <f>E45</f>
        <v>3565762.51</v>
      </c>
    </row>
    <row r="45" spans="1:5" ht="71.25" customHeight="1" thickBot="1" x14ac:dyDescent="0.35">
      <c r="A45" s="122" t="s">
        <v>109</v>
      </c>
      <c r="B45" s="133">
        <v>791</v>
      </c>
      <c r="C45" s="133" t="s">
        <v>110</v>
      </c>
      <c r="D45" s="133"/>
      <c r="E45" s="146">
        <f>E46+E48+E50</f>
        <v>3565762.51</v>
      </c>
    </row>
    <row r="46" spans="1:5" ht="68.25" customHeight="1" thickBot="1" x14ac:dyDescent="0.35">
      <c r="A46" s="122" t="s">
        <v>111</v>
      </c>
      <c r="B46" s="133">
        <v>791</v>
      </c>
      <c r="C46" s="133" t="s">
        <v>112</v>
      </c>
      <c r="D46" s="133"/>
      <c r="E46" s="146">
        <f>E47</f>
        <v>3565762.51</v>
      </c>
    </row>
    <row r="47" spans="1:5" ht="36" customHeight="1" thickBot="1" x14ac:dyDescent="0.35">
      <c r="A47" s="122" t="s">
        <v>79</v>
      </c>
      <c r="B47" s="133">
        <v>791</v>
      </c>
      <c r="C47" s="133" t="s">
        <v>112</v>
      </c>
      <c r="D47" s="133">
        <v>200</v>
      </c>
      <c r="E47" s="146">
        <f>'2'!E42</f>
        <v>3565762.51</v>
      </c>
    </row>
    <row r="48" spans="1:5" ht="69.75" hidden="1" customHeight="1" thickBot="1" x14ac:dyDescent="0.35">
      <c r="A48" s="122" t="s">
        <v>111</v>
      </c>
      <c r="B48" s="133">
        <v>791</v>
      </c>
      <c r="C48" s="133" t="s">
        <v>113</v>
      </c>
      <c r="D48" s="133"/>
      <c r="E48" s="146">
        <f>E49</f>
        <v>0</v>
      </c>
    </row>
    <row r="49" spans="1:5" ht="33" hidden="1" customHeight="1" thickBot="1" x14ac:dyDescent="0.35">
      <c r="A49" s="122" t="s">
        <v>79</v>
      </c>
      <c r="B49" s="133">
        <v>791</v>
      </c>
      <c r="C49" s="133" t="s">
        <v>113</v>
      </c>
      <c r="D49" s="133">
        <v>200</v>
      </c>
      <c r="E49" s="146"/>
    </row>
    <row r="50" spans="1:5" s="142" customFormat="1" ht="36.6" hidden="1" thickBot="1" x14ac:dyDescent="0.35">
      <c r="A50" s="115" t="s">
        <v>209</v>
      </c>
      <c r="B50" s="135">
        <v>791</v>
      </c>
      <c r="C50" s="136" t="s">
        <v>210</v>
      </c>
      <c r="D50" s="135"/>
      <c r="E50" s="137">
        <f>E52+E54+E56+E58</f>
        <v>0</v>
      </c>
    </row>
    <row r="51" spans="1:5" s="142" customFormat="1" ht="75.75" hidden="1" customHeight="1" thickBot="1" x14ac:dyDescent="0.35">
      <c r="A51" s="115" t="s">
        <v>211</v>
      </c>
      <c r="B51" s="135">
        <v>791</v>
      </c>
      <c r="C51" s="136" t="s">
        <v>212</v>
      </c>
      <c r="D51" s="136"/>
      <c r="E51" s="128">
        <f>E52</f>
        <v>0</v>
      </c>
    </row>
    <row r="52" spans="1:5" s="142" customFormat="1" ht="36.6" hidden="1" thickBot="1" x14ac:dyDescent="0.35">
      <c r="A52" s="115" t="s">
        <v>79</v>
      </c>
      <c r="B52" s="135">
        <v>791</v>
      </c>
      <c r="C52" s="136" t="s">
        <v>212</v>
      </c>
      <c r="D52" s="136">
        <v>200</v>
      </c>
      <c r="E52" s="128"/>
    </row>
    <row r="53" spans="1:5" s="142" customFormat="1" ht="11.25" hidden="1" customHeight="1" thickBot="1" x14ac:dyDescent="0.35">
      <c r="A53" s="115" t="s">
        <v>136</v>
      </c>
      <c r="B53" s="135">
        <v>791</v>
      </c>
      <c r="C53" s="136" t="s">
        <v>213</v>
      </c>
      <c r="D53" s="135"/>
      <c r="E53" s="137">
        <f>E54</f>
        <v>0</v>
      </c>
    </row>
    <row r="54" spans="1:5" s="142" customFormat="1" ht="36.6" hidden="1" thickBot="1" x14ac:dyDescent="0.35">
      <c r="A54" s="115" t="s">
        <v>79</v>
      </c>
      <c r="B54" s="135">
        <v>791</v>
      </c>
      <c r="C54" s="136" t="s">
        <v>213</v>
      </c>
      <c r="D54" s="135">
        <v>200</v>
      </c>
      <c r="E54" s="137"/>
    </row>
    <row r="55" spans="1:5" s="142" customFormat="1" ht="75.75" hidden="1" customHeight="1" thickBot="1" x14ac:dyDescent="0.35">
      <c r="A55" s="115" t="s">
        <v>214</v>
      </c>
      <c r="B55" s="135">
        <v>791</v>
      </c>
      <c r="C55" s="136" t="s">
        <v>215</v>
      </c>
      <c r="D55" s="135"/>
      <c r="E55" s="137">
        <f>E56</f>
        <v>0</v>
      </c>
    </row>
    <row r="56" spans="1:5" s="142" customFormat="1" ht="36.6" hidden="1" thickBot="1" x14ac:dyDescent="0.35">
      <c r="A56" s="115" t="s">
        <v>79</v>
      </c>
      <c r="B56" s="135">
        <v>791</v>
      </c>
      <c r="C56" s="136" t="s">
        <v>215</v>
      </c>
      <c r="D56" s="135">
        <v>200</v>
      </c>
      <c r="E56" s="137"/>
    </row>
    <row r="57" spans="1:5" s="142" customFormat="1" ht="75.75" hidden="1" customHeight="1" thickBot="1" x14ac:dyDescent="0.35">
      <c r="A57" s="115" t="s">
        <v>216</v>
      </c>
      <c r="B57" s="135">
        <v>791</v>
      </c>
      <c r="C57" s="136" t="s">
        <v>217</v>
      </c>
      <c r="D57" s="135"/>
      <c r="E57" s="137">
        <f>E58</f>
        <v>0</v>
      </c>
    </row>
    <row r="58" spans="1:5" s="142" customFormat="1" ht="36.6" hidden="1" thickBot="1" x14ac:dyDescent="0.35">
      <c r="A58" s="115" t="s">
        <v>79</v>
      </c>
      <c r="B58" s="135">
        <v>791</v>
      </c>
      <c r="C58" s="136" t="s">
        <v>217</v>
      </c>
      <c r="D58" s="135">
        <v>200</v>
      </c>
      <c r="E58" s="137"/>
    </row>
    <row r="59" spans="1:5" ht="36.75" hidden="1" customHeight="1" thickBot="1" x14ac:dyDescent="0.35">
      <c r="A59" s="143" t="s">
        <v>93</v>
      </c>
      <c r="B59" s="134">
        <v>791</v>
      </c>
      <c r="C59" s="129"/>
      <c r="D59" s="133"/>
      <c r="E59" s="145"/>
    </row>
    <row r="60" spans="1:5" ht="24" hidden="1" customHeight="1" thickBot="1" x14ac:dyDescent="0.35">
      <c r="A60" s="144" t="s">
        <v>99</v>
      </c>
      <c r="B60" s="133">
        <v>791</v>
      </c>
      <c r="C60" s="127" t="s">
        <v>108</v>
      </c>
      <c r="D60" s="133"/>
      <c r="E60" s="146"/>
    </row>
    <row r="61" spans="1:5" ht="162.6" hidden="1" thickBot="1" x14ac:dyDescent="0.35">
      <c r="A61" s="144" t="s">
        <v>101</v>
      </c>
      <c r="B61" s="133">
        <v>791</v>
      </c>
      <c r="C61" s="127" t="s">
        <v>150</v>
      </c>
      <c r="D61" s="133"/>
      <c r="E61" s="146"/>
    </row>
    <row r="62" spans="1:5" ht="36.6" hidden="1" thickBot="1" x14ac:dyDescent="0.35">
      <c r="A62" s="102" t="s">
        <v>79</v>
      </c>
      <c r="B62" s="133">
        <v>791</v>
      </c>
      <c r="C62" s="127" t="s">
        <v>150</v>
      </c>
      <c r="D62" s="133">
        <v>200</v>
      </c>
      <c r="E62" s="146"/>
    </row>
    <row r="63" spans="1:5" ht="68.25" customHeight="1" thickBot="1" x14ac:dyDescent="0.35">
      <c r="A63" s="122" t="str">
        <f>'2'!A54</f>
        <v>Содержание, ремонт, капитальный ремонт, строительство и реконструкция автомобильных дорог общего пользования местного значения</v>
      </c>
      <c r="B63" s="133">
        <v>791</v>
      </c>
      <c r="C63" s="133" t="s">
        <v>233</v>
      </c>
      <c r="D63" s="133"/>
      <c r="E63" s="146">
        <f>E64</f>
        <v>1043310.58</v>
      </c>
    </row>
    <row r="64" spans="1:5" ht="36" customHeight="1" thickBot="1" x14ac:dyDescent="0.35">
      <c r="A64" s="122" t="s">
        <v>79</v>
      </c>
      <c r="B64" s="133">
        <v>791</v>
      </c>
      <c r="C64" s="133" t="s">
        <v>233</v>
      </c>
      <c r="D64" s="133">
        <v>200</v>
      </c>
      <c r="E64" s="146">
        <f>'2'!E55</f>
        <v>1043310.58</v>
      </c>
    </row>
    <row r="65" spans="1:5" ht="21" customHeight="1" thickBot="1" x14ac:dyDescent="0.35">
      <c r="A65" s="121" t="s">
        <v>114</v>
      </c>
      <c r="B65" s="134">
        <v>791</v>
      </c>
      <c r="C65" s="134"/>
      <c r="D65" s="134"/>
      <c r="E65" s="145">
        <f>E72+E78+E68</f>
        <v>43029889.240000002</v>
      </c>
    </row>
    <row r="66" spans="1:5" ht="101.4" thickBot="1" x14ac:dyDescent="0.35">
      <c r="A66" s="122" t="s">
        <v>175</v>
      </c>
      <c r="B66" s="133">
        <v>791</v>
      </c>
      <c r="D66" s="133"/>
      <c r="E66" s="146">
        <f>E67</f>
        <v>25309843.809999999</v>
      </c>
    </row>
    <row r="67" spans="1:5" ht="51" thickBot="1" x14ac:dyDescent="0.35">
      <c r="A67" s="132" t="s">
        <v>116</v>
      </c>
      <c r="B67" s="133">
        <v>791</v>
      </c>
      <c r="C67" s="133" t="s">
        <v>96</v>
      </c>
      <c r="D67" s="133"/>
      <c r="E67" s="146">
        <f>E68+E72</f>
        <v>25309843.809999999</v>
      </c>
    </row>
    <row r="68" spans="1:5" ht="24" customHeight="1" thickBot="1" x14ac:dyDescent="0.35">
      <c r="A68" s="102" t="s">
        <v>117</v>
      </c>
      <c r="B68" s="133">
        <v>791</v>
      </c>
      <c r="C68" s="133" t="s">
        <v>96</v>
      </c>
      <c r="D68" s="133"/>
      <c r="E68" s="146">
        <f>E69</f>
        <v>147799.43</v>
      </c>
    </row>
    <row r="69" spans="1:5" ht="56.25" customHeight="1" thickBot="1" x14ac:dyDescent="0.35">
      <c r="A69" s="102" t="s">
        <v>221</v>
      </c>
      <c r="B69" s="133">
        <v>791</v>
      </c>
      <c r="C69" s="133" t="s">
        <v>96</v>
      </c>
      <c r="D69" s="133"/>
      <c r="E69" s="146">
        <f>E70</f>
        <v>147799.43</v>
      </c>
    </row>
    <row r="70" spans="1:5" ht="81" customHeight="1" thickBot="1" x14ac:dyDescent="0.35">
      <c r="A70" s="102" t="s">
        <v>120</v>
      </c>
      <c r="B70" s="133">
        <v>791</v>
      </c>
      <c r="C70" s="133" t="s">
        <v>121</v>
      </c>
      <c r="E70" s="146">
        <f>E71</f>
        <v>147799.43</v>
      </c>
    </row>
    <row r="71" spans="1:5" ht="27.75" customHeight="1" thickBot="1" x14ac:dyDescent="0.35">
      <c r="A71" s="102" t="s">
        <v>80</v>
      </c>
      <c r="B71" s="133">
        <v>791</v>
      </c>
      <c r="C71" s="133" t="s">
        <v>121</v>
      </c>
      <c r="D71" s="133">
        <v>200</v>
      </c>
      <c r="E71" s="146">
        <v>147799.43</v>
      </c>
    </row>
    <row r="72" spans="1:5" ht="15" customHeight="1" x14ac:dyDescent="0.3">
      <c r="A72" s="185" t="s">
        <v>237</v>
      </c>
      <c r="B72" s="187">
        <v>791</v>
      </c>
      <c r="C72" s="187" t="s">
        <v>238</v>
      </c>
      <c r="D72" s="189"/>
      <c r="E72" s="191">
        <f>E75+E76+E77</f>
        <v>25162044.379999999</v>
      </c>
    </row>
    <row r="73" spans="1:5" ht="15.75" customHeight="1" thickBot="1" x14ac:dyDescent="0.35">
      <c r="A73" s="186"/>
      <c r="B73" s="188"/>
      <c r="C73" s="188"/>
      <c r="D73" s="190"/>
      <c r="E73" s="192"/>
    </row>
    <row r="74" spans="1:5" ht="38.25" customHeight="1" thickBot="1" x14ac:dyDescent="0.35">
      <c r="A74" s="122" t="s">
        <v>126</v>
      </c>
      <c r="B74" s="133">
        <v>791</v>
      </c>
      <c r="C74" s="133" t="s">
        <v>178</v>
      </c>
      <c r="D74" s="133"/>
      <c r="E74" s="146">
        <f>E75</f>
        <v>3177332.98</v>
      </c>
    </row>
    <row r="75" spans="1:5" ht="40.5" customHeight="1" thickBot="1" x14ac:dyDescent="0.35">
      <c r="A75" s="122" t="s">
        <v>79</v>
      </c>
      <c r="B75" s="133">
        <v>791</v>
      </c>
      <c r="C75" s="133" t="s">
        <v>178</v>
      </c>
      <c r="D75" s="133">
        <v>200</v>
      </c>
      <c r="E75" s="146">
        <v>3177332.98</v>
      </c>
    </row>
    <row r="76" spans="1:5" ht="40.5" customHeight="1" thickBot="1" x14ac:dyDescent="0.35">
      <c r="A76" s="122" t="s">
        <v>79</v>
      </c>
      <c r="B76" s="133">
        <v>791</v>
      </c>
      <c r="C76" s="133" t="s">
        <v>178</v>
      </c>
      <c r="D76" s="133">
        <v>800</v>
      </c>
      <c r="E76" s="146">
        <v>20486103.399999999</v>
      </c>
    </row>
    <row r="77" spans="1:5" ht="40.5" customHeight="1" thickBot="1" x14ac:dyDescent="0.35">
      <c r="A77" s="122" t="s">
        <v>79</v>
      </c>
      <c r="B77" s="155">
        <v>791</v>
      </c>
      <c r="C77" s="155" t="s">
        <v>179</v>
      </c>
      <c r="D77" s="155">
        <v>800</v>
      </c>
      <c r="E77" s="146">
        <v>1498608</v>
      </c>
    </row>
    <row r="78" spans="1:5" ht="23.25" customHeight="1" thickBot="1" x14ac:dyDescent="0.35">
      <c r="A78" s="122" t="s">
        <v>127</v>
      </c>
      <c r="B78" s="133">
        <v>791</v>
      </c>
      <c r="C78" s="130"/>
      <c r="D78" s="134"/>
      <c r="E78" s="137">
        <f>E80+E79</f>
        <v>17720045.43</v>
      </c>
    </row>
    <row r="79" spans="1:5" ht="67.8" thickBot="1" x14ac:dyDescent="0.35">
      <c r="A79" s="154" t="s">
        <v>231</v>
      </c>
      <c r="B79" s="155">
        <v>791</v>
      </c>
      <c r="C79" s="157" t="s">
        <v>241</v>
      </c>
      <c r="D79" s="155">
        <v>200</v>
      </c>
      <c r="E79" s="156">
        <v>2730500</v>
      </c>
    </row>
    <row r="80" spans="1:5" ht="26.25" customHeight="1" thickBot="1" x14ac:dyDescent="0.35">
      <c r="A80" s="185" t="s">
        <v>129</v>
      </c>
      <c r="B80" s="194">
        <v>791</v>
      </c>
      <c r="C80" s="194" t="s">
        <v>130</v>
      </c>
      <c r="D80" s="195"/>
      <c r="E80" s="196">
        <f>E82+E88+E84</f>
        <v>14989545.430000002</v>
      </c>
    </row>
    <row r="81" spans="1:8" ht="29.25" customHeight="1" thickBot="1" x14ac:dyDescent="0.35">
      <c r="A81" s="193"/>
      <c r="B81" s="194"/>
      <c r="C81" s="194"/>
      <c r="D81" s="195"/>
      <c r="E81" s="196"/>
      <c r="F81" s="95"/>
    </row>
    <row r="82" spans="1:8" ht="42" customHeight="1" thickBot="1" x14ac:dyDescent="0.35">
      <c r="A82" s="122" t="s">
        <v>131</v>
      </c>
      <c r="B82" s="133">
        <v>791</v>
      </c>
      <c r="C82" s="133" t="s">
        <v>132</v>
      </c>
      <c r="D82" s="133"/>
      <c r="E82" s="146">
        <f>E83+E85</f>
        <v>14093522.450000001</v>
      </c>
    </row>
    <row r="83" spans="1:8" ht="40.5" customHeight="1" thickBot="1" x14ac:dyDescent="0.35">
      <c r="A83" s="122" t="s">
        <v>79</v>
      </c>
      <c r="B83" s="133">
        <v>791</v>
      </c>
      <c r="C83" s="133" t="s">
        <v>132</v>
      </c>
      <c r="D83" s="133">
        <v>200</v>
      </c>
      <c r="E83" s="146">
        <v>13958308.390000001</v>
      </c>
    </row>
    <row r="84" spans="1:8" ht="36.6" thickBot="1" x14ac:dyDescent="0.35">
      <c r="A84" s="102" t="s">
        <v>133</v>
      </c>
      <c r="B84" s="133">
        <v>791</v>
      </c>
      <c r="C84" s="127" t="s">
        <v>134</v>
      </c>
      <c r="D84" s="133">
        <v>200</v>
      </c>
      <c r="E84" s="146">
        <v>296022.98</v>
      </c>
    </row>
    <row r="85" spans="1:8" ht="24.75" customHeight="1" thickBot="1" x14ac:dyDescent="0.35">
      <c r="A85" s="124" t="s">
        <v>80</v>
      </c>
      <c r="B85" s="133">
        <v>791</v>
      </c>
      <c r="C85" s="133" t="s">
        <v>132</v>
      </c>
      <c r="D85" s="133">
        <v>800</v>
      </c>
      <c r="E85" s="146">
        <v>135214.06</v>
      </c>
    </row>
    <row r="86" spans="1:8" ht="67.8" hidden="1" thickBot="1" x14ac:dyDescent="0.35">
      <c r="A86" s="132" t="s">
        <v>81</v>
      </c>
      <c r="B86" s="131" t="s">
        <v>160</v>
      </c>
      <c r="C86" s="127" t="s">
        <v>135</v>
      </c>
      <c r="D86" s="127"/>
      <c r="E86" s="147">
        <f>E87</f>
        <v>0</v>
      </c>
      <c r="G86" s="95"/>
      <c r="H86" s="95"/>
    </row>
    <row r="87" spans="1:8" ht="34.200000000000003" hidden="1" thickBot="1" x14ac:dyDescent="0.35">
      <c r="A87" s="122" t="s">
        <v>79</v>
      </c>
      <c r="B87" s="131" t="s">
        <v>160</v>
      </c>
      <c r="C87" s="127" t="s">
        <v>135</v>
      </c>
      <c r="D87" s="127">
        <v>200</v>
      </c>
      <c r="E87" s="147"/>
    </row>
    <row r="88" spans="1:8" ht="78" customHeight="1" thickBot="1" x14ac:dyDescent="0.35">
      <c r="A88" s="122" t="s">
        <v>111</v>
      </c>
      <c r="B88" s="133">
        <v>791</v>
      </c>
      <c r="C88" s="133" t="s">
        <v>137</v>
      </c>
      <c r="D88" s="133"/>
      <c r="E88" s="146">
        <f>E89</f>
        <v>600000</v>
      </c>
    </row>
    <row r="89" spans="1:8" ht="42" customHeight="1" thickBot="1" x14ac:dyDescent="0.35">
      <c r="A89" s="122" t="s">
        <v>79</v>
      </c>
      <c r="B89" s="133">
        <v>791</v>
      </c>
      <c r="C89" s="133" t="s">
        <v>137</v>
      </c>
      <c r="D89" s="133">
        <v>200</v>
      </c>
      <c r="E89" s="146">
        <v>600000</v>
      </c>
    </row>
  </sheetData>
  <mergeCells count="17">
    <mergeCell ref="A1:E1"/>
    <mergeCell ref="A2:E2"/>
    <mergeCell ref="A3:A4"/>
    <mergeCell ref="B3:B4"/>
    <mergeCell ref="C3:C4"/>
    <mergeCell ref="D3:D4"/>
    <mergeCell ref="E3:E4"/>
    <mergeCell ref="A80:A81"/>
    <mergeCell ref="B80:B81"/>
    <mergeCell ref="C80:C81"/>
    <mergeCell ref="D80:D81"/>
    <mergeCell ref="E80:E81"/>
    <mergeCell ref="A72:A73"/>
    <mergeCell ref="B72:B73"/>
    <mergeCell ref="C72:C73"/>
    <mergeCell ref="D72:D73"/>
    <mergeCell ref="E72:E73"/>
  </mergeCells>
  <pageMargins left="0.93" right="0.23" top="0.55000000000000004" bottom="0.24" header="0.31496062992125984" footer="0.24"/>
  <pageSetup paperSize="9" scale="93" orientation="portrait" r:id="rId1"/>
  <rowBreaks count="1" manualBreakCount="1">
    <brk id="7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80" zoomScaleNormal="80" workbookViewId="0">
      <selection activeCell="A3" sqref="A3"/>
    </sheetView>
  </sheetViews>
  <sheetFormatPr defaultRowHeight="14.4" x14ac:dyDescent="0.3"/>
  <cols>
    <col min="1" max="1" width="49.88671875" customWidth="1"/>
    <col min="2" max="2" width="28.6640625" customWidth="1"/>
    <col min="3" max="3" width="25.109375" customWidth="1"/>
  </cols>
  <sheetData>
    <row r="1" spans="1:3" ht="82.95" customHeight="1" x14ac:dyDescent="0.3">
      <c r="A1" s="16"/>
      <c r="B1" s="204" t="s">
        <v>244</v>
      </c>
      <c r="C1" s="204"/>
    </row>
    <row r="2" spans="1:3" ht="107.4" customHeight="1" thickBot="1" x14ac:dyDescent="0.35">
      <c r="A2" s="159" t="s">
        <v>246</v>
      </c>
      <c r="B2" s="159"/>
      <c r="C2" s="159"/>
    </row>
    <row r="3" spans="1:3" ht="120" customHeight="1" thickBot="1" x14ac:dyDescent="0.35">
      <c r="A3" s="60" t="s">
        <v>162</v>
      </c>
      <c r="B3" s="61" t="s">
        <v>163</v>
      </c>
      <c r="C3" s="205" t="s">
        <v>164</v>
      </c>
    </row>
    <row r="4" spans="1:3" ht="16.2" thickBot="1" x14ac:dyDescent="0.35">
      <c r="A4" s="201" t="s">
        <v>165</v>
      </c>
      <c r="B4" s="202"/>
      <c r="C4" s="203"/>
    </row>
    <row r="5" spans="1:3" ht="18.600000000000001" thickBot="1" x14ac:dyDescent="0.35">
      <c r="A5" s="62">
        <v>1</v>
      </c>
      <c r="B5" s="3">
        <v>2</v>
      </c>
      <c r="C5" s="3">
        <v>3</v>
      </c>
    </row>
    <row r="6" spans="1:3" ht="31.2" customHeight="1" thickBot="1" x14ac:dyDescent="0.35">
      <c r="A6" s="63" t="s">
        <v>166</v>
      </c>
      <c r="B6" s="64" t="s">
        <v>167</v>
      </c>
      <c r="C6" s="65">
        <v>4035959.35</v>
      </c>
    </row>
    <row r="7" spans="1:3" ht="55.95" customHeight="1" thickBot="1" x14ac:dyDescent="0.35">
      <c r="A7" s="63" t="s">
        <v>168</v>
      </c>
      <c r="B7" s="64" t="s">
        <v>169</v>
      </c>
      <c r="C7" s="66">
        <v>1274292.51</v>
      </c>
    </row>
  </sheetData>
  <mergeCells count="3">
    <mergeCell ref="B1:C1"/>
    <mergeCell ref="A2:C2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'2'!Область_печати</vt:lpstr>
      <vt:lpstr>'3'!Область_печати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2022-04-05T05:30:25Z</dcterms:modified>
</cp:coreProperties>
</file>