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228" windowWidth="15120" windowHeight="7896"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прил2!$A$1:$E$106</definedName>
  </definedNames>
  <calcPr calcId="124519"/>
</workbook>
</file>

<file path=xl/calcChain.xml><?xml version="1.0" encoding="utf-8"?>
<calcChain xmlns="http://schemas.openxmlformats.org/spreadsheetml/2006/main">
  <c r="D21" i="3"/>
  <c r="E23" i="4"/>
  <c r="E26"/>
  <c r="E68" i="2" l="1"/>
  <c r="E12"/>
  <c r="G49" l="1"/>
  <c r="E13"/>
  <c r="E19"/>
  <c r="E89"/>
  <c r="E93"/>
  <c r="E95"/>
  <c r="E97"/>
  <c r="E99"/>
  <c r="E102"/>
  <c r="E101"/>
  <c r="E56"/>
  <c r="E91"/>
  <c r="E82"/>
  <c r="E37" l="1"/>
  <c r="C102" i="1" l="1"/>
  <c r="C101"/>
  <c r="C99"/>
  <c r="C98"/>
  <c r="C97"/>
  <c r="C95"/>
  <c r="C93"/>
  <c r="C92"/>
  <c r="C90"/>
  <c r="C85"/>
  <c r="C84" s="1"/>
  <c r="C66" s="1"/>
  <c r="C82"/>
  <c r="C81"/>
  <c r="C74"/>
  <c r="C72"/>
  <c r="C71"/>
  <c r="C52"/>
  <c r="C50"/>
  <c r="C49"/>
  <c r="C48"/>
  <c r="C46"/>
  <c r="C45"/>
  <c r="C44"/>
  <c r="C42"/>
  <c r="C41" s="1"/>
  <c r="C40" s="1"/>
  <c r="C39" s="1"/>
  <c r="C37"/>
  <c r="C36"/>
  <c r="C35" s="1"/>
  <c r="C33"/>
  <c r="C32"/>
  <c r="C31" s="1"/>
  <c r="C30"/>
  <c r="C29"/>
  <c r="C28"/>
  <c r="C27"/>
  <c r="C26" s="1"/>
  <c r="C25" s="1"/>
  <c r="C24"/>
  <c r="C23" s="1"/>
  <c r="C22" s="1"/>
  <c r="C20"/>
  <c r="C19"/>
  <c r="C18"/>
  <c r="C17" s="1"/>
  <c r="C16" s="1"/>
  <c r="C14" l="1"/>
  <c r="C15"/>
  <c r="E35" i="2" l="1"/>
  <c r="E46" l="1"/>
  <c r="E36" i="4" l="1"/>
  <c r="D37" i="3"/>
  <c r="E86" i="2"/>
  <c r="E47" i="4" l="1"/>
  <c r="D46" i="3"/>
  <c r="D48" l="1"/>
  <c r="E52" i="2" l="1"/>
  <c r="E28" i="4" l="1"/>
  <c r="E21" l="1"/>
  <c r="D22" i="3"/>
  <c r="D24"/>
  <c r="D19"/>
  <c r="E70" i="2"/>
  <c r="E67" s="1"/>
  <c r="E44"/>
  <c r="E105"/>
  <c r="E104" s="1"/>
  <c r="E43" l="1"/>
  <c r="E34" i="4"/>
  <c r="E32"/>
  <c r="E19"/>
  <c r="E18" s="1"/>
  <c r="D33" i="3"/>
  <c r="D17"/>
  <c r="D16" s="1"/>
  <c r="E42" i="2" l="1"/>
  <c r="E24" i="4"/>
  <c r="D50" i="3" l="1"/>
  <c r="D52"/>
  <c r="D42"/>
  <c r="D40"/>
  <c r="D30"/>
  <c r="D14"/>
  <c r="D13" s="1"/>
  <c r="D39" l="1"/>
  <c r="D35"/>
  <c r="E79" i="2"/>
  <c r="E78" s="1"/>
  <c r="E55" s="1"/>
  <c r="E54" s="1"/>
  <c r="D12" i="3" l="1"/>
  <c r="E17" i="2"/>
  <c r="E16" s="1"/>
  <c r="E26"/>
  <c r="E25" s="1"/>
  <c r="E24" s="1"/>
  <c r="E29"/>
  <c r="E28" s="1"/>
  <c r="E40"/>
  <c r="E50"/>
  <c r="E49" s="1"/>
  <c r="E48" s="1"/>
  <c r="E57"/>
  <c r="E16" i="4"/>
  <c r="E15" s="1"/>
  <c r="E30"/>
  <c r="E39"/>
  <c r="E51"/>
  <c r="E49"/>
  <c r="E41"/>
  <c r="E53"/>
  <c r="E38" l="1"/>
  <c r="E14" s="1"/>
  <c r="E38" i="2"/>
  <c r="E15"/>
</calcChain>
</file>

<file path=xl/sharedStrings.xml><?xml version="1.0" encoding="utf-8"?>
<sst xmlns="http://schemas.openxmlformats.org/spreadsheetml/2006/main" count="519" uniqueCount="265">
  <si>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</si>
  <si>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</si>
  <si>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</si>
  <si>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</si>
  <si>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</si>
  <si>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</si>
  <si>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</si>
  <si>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</si>
  <si>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</si>
  <si>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</si>
  <si>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</si>
  <si>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</si>
  <si>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</si>
  <si>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</si>
  <si>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</si>
  <si>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</si>
  <si>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</si>
  <si>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</si>
  <si>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</si>
  <si>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</si>
  <si>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</si>
  <si>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</si>
  <si>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</si>
  <si>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</si>
  <si>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</si>
  <si>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</si>
  <si>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</si>
  <si>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</si>
  <si>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</si>
  <si>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</si>
  <si>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000 2 00 00000 00 0000 000</t>
  </si>
  <si>
    <t>БЕЗВОЗМЕЗДНЫЕ ПОСТУПЛЕНИЯ</t>
  </si>
  <si>
    <t>Дотация бюджетам поселений на поддержку мер по обеспечению сбалансированности бюджетов</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</si>
  <si>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</si>
  <si>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</si>
  <si>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</si>
  <si>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</si>
  <si>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</si>
  <si>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</si>
  <si>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</si>
  <si>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</si>
  <si>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</si>
  <si>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</si>
  <si>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</si>
  <si>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</si>
  <si>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</si>
  <si>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</si>
  <si>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</si>
  <si>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</si>
  <si>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</si>
  <si>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</si>
  <si>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</si>
  <si>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</si>
  <si>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</si>
  <si>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</si>
  <si>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</si>
  <si>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</si>
  <si>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</si>
  <si>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</si>
  <si>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</si>
  <si>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</si>
  <si>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</si>
  <si>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</si>
  <si>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</si>
  <si>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</si>
  <si>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</si>
  <si>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</si>
  <si>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</si>
  <si>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</si>
  <si>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</si>
  <si>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</si>
  <si>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</si>
  <si>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</si>
  <si>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</si>
  <si>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</si>
  <si>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</si>
  <si>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</si>
  <si>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</si>
  <si>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</si>
  <si>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</si>
  <si>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</si>
  <si>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</si>
  <si>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</si>
  <si>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</si>
  <si>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</si>
  <si>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</si>
  <si>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</si>
  <si>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</si>
  <si>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</si>
  <si>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</si>
  <si>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</si>
  <si>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</si>
  <si>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</si>
  <si>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</si>
  <si>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</si>
  <si>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</si>
  <si>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0502</t>
  </si>
  <si>
    <t>Коммунальное хозяйство</t>
  </si>
  <si>
    <t>Поддержка коммунального хозяйства</t>
  </si>
  <si>
    <t>791 1 11 05075 10 0000 120</t>
  </si>
  <si>
    <t>Доходы от сдачи в аренду имущества, составляющего казну поселений (за исключением земельных участков)</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</si>
  <si>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</si>
  <si>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</si>
  <si>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</si>
  <si>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</si>
  <si>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</si>
  <si>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</si>
  <si>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</si>
  <si>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</si>
  <si>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</si>
  <si>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</si>
  <si>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</si>
  <si>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</si>
  <si>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находящиеся в собственности  поселений</t>
  </si>
  <si>
    <t>863 1 14 06025 10 0000 430</t>
  </si>
  <si>
    <t xml:space="preserve">182 1 01 02020 01 0000 110 </t>
  </si>
  <si>
    <t>Мероприятия по благоустройству территорий населенных пунктов и осуществлению дорожной  деятельности в границах сельских поселений</t>
  </si>
  <si>
    <t>791 2 02 15001 10 0000 151</t>
  </si>
  <si>
    <t xml:space="preserve">Дотации бюджетам сельских поселений на выравнивание  бюджетной обеспеченности </t>
  </si>
  <si>
    <t>21102S2471</t>
  </si>
  <si>
    <t>Мероприятия по обеспечению мер пожарной безопасности на территории населенных пунктов</t>
  </si>
  <si>
    <t>0310</t>
  </si>
  <si>
    <t>791 1 13 02000 00 0000 130</t>
  </si>
  <si>
    <t>791 1 16 00000 00 0000 000</t>
  </si>
  <si>
    <t>муниципального района Альшеевский район Республики Башкортостан  за 2019 год»</t>
  </si>
  <si>
    <t>182 1 09 04053 10 2100 110</t>
  </si>
  <si>
    <t>21103S2310</t>
  </si>
  <si>
    <t>0605</t>
  </si>
  <si>
    <t>Раевский сельсовет муниципального района</t>
  </si>
  <si>
    <t>«Об исполнении бюджета сельского поселения Раевский сельсовет</t>
  </si>
  <si>
    <t>Поступления доходов  в бюджет сельского поселения Раевский сельсовет муниципального района Альшеевский район Республики Башкортостан за 2019 год</t>
  </si>
  <si>
    <t>Распределение  бюджетных ассигнований  сельского поселения Раевский сельсовет муниципального района Альшеевский район Республики Башкортостан за 2019 год по разделам, подразделам,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</si>
  <si>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«Развитие автомобильных дорог общего пользования местного значения сельского поселения Раевский 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</si>
  <si>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Раевский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</si>
  <si>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t>
  </si>
  <si>
    <t xml:space="preserve">Распределение бюджетных ассигнований 
 сельского поселения Раевский сельсовет муниципального района Альшеевский район Республики Башкортостан за  2019 год
по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</si>
  <si>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 »</t>
  </si>
  <si>
    <t>Ведомственная структура расходов бюджета сельского поселения Раевский сельсовет  муниципального района Альшеевский район Республики Башкортостан за 2019 год</t>
  </si>
  <si>
    <t>Источники  финансирования дефицита бюджета сельского поселения Раевский сельсовет муниципального района Альшеевский район  Республики Башкортостан за 2019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</si>
  <si>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791 1 00 00000 00 0000 000</t>
  </si>
  <si>
    <t>182 1 09 00000 00 0000 000</t>
  </si>
  <si>
    <t>Задолженность и перерасчеты по отмененным налогам, сборам и иным обязательным платежам</t>
  </si>
  <si>
    <t>182 1 09 04000 00 0000 110</t>
  </si>
  <si>
    <t>Налог на имущество</t>
  </si>
  <si>
    <t>182 1 09 04050 00 0000 110</t>
  </si>
  <si>
    <t>Земельный налог (по обязательствам, возникшим до 1 янврая 2006 года)</t>
  </si>
  <si>
    <t>Земельный налог (по обязательствам, возникшим до 1 янврая 2006 года), мобилизуемый на территориях сельских поселений (пени по соответсвующему платежу)</t>
  </si>
  <si>
    <t>706 1 00 00000 00 0000 000</t>
  </si>
  <si>
    <t xml:space="preserve">706 1 16 00000 00 0000 000 </t>
  </si>
  <si>
    <t>ШТРАФЫ, САНКЦИИ, ВОЗМЕЩЕНИЕ УЩЕРБА</t>
  </si>
  <si>
    <t>706 1 16 51000 02 0000 140</t>
  </si>
  <si>
    <t>Денежные взыскания (штрафы), усчтановленные законами субъектов РФ за несоблюдение муниципальных правовых актов</t>
  </si>
  <si>
    <t>Денежные взыскания (штрафы), усчтановленные законами субъектов РФ за несоблюдение муниципальных правовых актов, зачисляемые в бюджеты поселений</t>
  </si>
  <si>
    <t>791 1 11 00000 00 0000 000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</si>
  <si>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</si>
  <si>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либо иной платы за передачу в возмездное пользование государственного и муниципального имущетсва (государственных и муниципальнных унитарных предприятий, в том числе казенных )</t>
  </si>
  <si>
    <t>791 1 11 05070 00 0000 120</t>
  </si>
  <si>
    <t>Доходы от сдачи в аренду имущества, составляющего государственную (муниципальную) казну сельских поселений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</si>
  <si>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</si>
  <si>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791 1 13 00000 00 0000 000</t>
  </si>
  <si>
    <t>ДОХОДЫ ОТ ОКАЗАНИЯ ПЛАТНЫХ УСЛУГ И КОМПЕНСАЦИИ ЗАТРАТ ГОСУДАРСТВА</t>
  </si>
  <si>
    <t>Доходы от компенсации затрат государства</t>
  </si>
  <si>
    <t>791 1 13 02990 00 0000 130</t>
  </si>
  <si>
    <t>Прочие доходы от компенсации затрат государства</t>
  </si>
  <si>
    <t>791 1 13 02995 10 0000 130</t>
  </si>
  <si>
    <t>Прочие доходы от компенсации затрат бюджетов сельских поселений</t>
  </si>
  <si>
    <t>791 1 16 00000 00 0000 140</t>
  </si>
  <si>
    <t>Доходы от возмещения ущерба при возникновении страховых случаев</t>
  </si>
  <si>
    <t>791 1 16 23050 10 0000 140</t>
  </si>
  <si>
    <t xml:space="preserve">Доходы от возмещения ущерба при возникновении страховых случаев, когда выгодоприобреталями выступают получатели средств бюджетов сельских поселений </t>
  </si>
  <si>
    <t>791 1 16 23052 10 0000 140</t>
  </si>
  <si>
    <t xml:space="preserve">Доходы от возмещения ущерба при возникновении иных страховых случаев, когда выгодоприобреталями выступают получатели средств бюджетов сельских поселений </t>
  </si>
  <si>
    <t>791 1 16 33000 00 0000 140</t>
  </si>
  <si>
    <t>Денежные взыскания (штрафы) за нарушение законодательства РФ о контактной системе в сфере закупок товаров, работ, услуг для обеспечения государственных и муниципальных нужд</t>
  </si>
  <si>
    <t>791 1 16 33050 10 0000 140</t>
  </si>
  <si>
    <t>Денежные взыскания (штрафы) за нарушение законодательства РФ о контактной системе в сфере закупок товаров, работ, услуг для обеспечения государственных и муниципальных нужд для нужд сельских поселений</t>
  </si>
  <si>
    <t>Прочие доходы от компенсации затрат  бюджетов сельских поселений</t>
  </si>
  <si>
    <t>863 1 11 05025 10 0000 120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</si>
  <si>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</si>
  <si>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863 1 11 05035 10 0000 120</t>
  </si>
  <si>
    <t>863 1 11 05075 10 0000 120</t>
  </si>
  <si>
    <t>Доходы от сдачи в аренду имущества, составляющего казну сельских поселений (за исключением земельных участков)</t>
  </si>
  <si>
    <t>863 1 14 02052 10 0000 410</t>
  </si>
  <si>
    <t>Доходы от реализации иного имущества, находящегося в оперативном управлении учреждений,находящихся в ведении органов управления сельских поселений (за исключением имущества муниципальных бюджетных и автономных учреждений),в части реализации основных средств по указанному имуществу:Доходы от реализации имущества,находящегося в оперативном управлении учреждений,находящихся в ведении органов управления сельских поселений(за ислючением имущества  муниципальных бюджетных и автономных учреждений),в части реализации материальных запасов по указанному имуществу</t>
  </si>
  <si>
    <t>863 1 14 020532 10 0000 410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</si>
  <si>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учреждений),в части реализации основных средств по указанному имуществу:Доходы от реализации иного имущества,находящегося в оперативном управлении учреждений,находящихся в ведении органов управления сельских поселений(за ислючением имущества  муниципальных бюджетных и автономных учреждений а также имущества муниципальных унитарных предприятий, в том числе казенных),в части реализации материальных запасов по указанному имуществу</t>
  </si>
  <si>
    <t>706 1 16 33050 10 0000 140</t>
  </si>
  <si>
    <t>Денежные взыскания (штрафы) за нарушение законодательства Российской Федерации о контрактной системе в сфере закупок товаров,работ,услуг для обеспечения государственных и муниципальных нужд, для нужд поселений</t>
  </si>
  <si>
    <t>791 2 02 15002 10 0000 150</t>
  </si>
  <si>
    <t>791 2 02 20077 10 0007 151</t>
  </si>
  <si>
    <t xml:space="preserve">Субсии бюджетам сельских поселений на софининсирование капитальных вложений в объекты муниципальной собственности  </t>
  </si>
  <si>
    <t>791 2 02 29998 10 0000 151</t>
  </si>
  <si>
    <t>Субсидия бюджетам поселений на финансовое обеспечение отдельных полномочий</t>
  </si>
  <si>
    <t>791 2 02 40000 00 0000 150</t>
  </si>
  <si>
    <t>791 2 02 40014 00 0000 150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</si>
  <si>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</si>
  <si>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791 2 02 40014 10 0000 150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</si>
  <si>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</si>
  <si>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791 2 02 49999 00 0000 150</t>
  </si>
  <si>
    <t xml:space="preserve">Прочие межбюджетные трансферты передаваемые бюджетам </t>
  </si>
  <si>
    <t>791 2 02 49999 10 5555 150</t>
  </si>
  <si>
    <t>791 2 02 49999 10 7231 150</t>
  </si>
  <si>
    <t>791 2 02 49999 10 7235 150</t>
  </si>
  <si>
    <t>791 2 02 49999 10 7240 150</t>
  </si>
  <si>
    <t>791 2 02 49999 10 7248 150</t>
  </si>
  <si>
    <t>791 2 02 49999 10 7404 150</t>
  </si>
  <si>
    <t>791 2 02 90000 00 0000 150</t>
  </si>
  <si>
    <t>Прочие безвозмездные поступления от других бюджетов бюджетной системы</t>
  </si>
  <si>
    <t>791 2 02 90050 00 0000 150</t>
  </si>
  <si>
    <t>Прочие безвозмездные поступления от бюджетов муниципальных районов</t>
  </si>
  <si>
    <t>791 2 02 90054 10 0000 150</t>
  </si>
  <si>
    <t>Прочие безвозмездные поступления в бюджеты сельских поселений от бюджетов муниципальных районов</t>
  </si>
  <si>
    <t>791 2 07 00000 00 0000 000</t>
  </si>
  <si>
    <t>ПРОЧИЕ БЕЗВОЗМЕЗДНЫЕ ПОСТУПЛЕНИЯ</t>
  </si>
  <si>
    <t>791 2 07 05000 10 0000 150</t>
  </si>
  <si>
    <t>Прочие безвозмездные поступления от бюджетов сельских поселений</t>
  </si>
  <si>
    <t>791 2 07 05030 10 6300 150</t>
  </si>
  <si>
    <t>791 2 07 05030 10 6400 150</t>
  </si>
  <si>
    <t>791 2 07 05030 10 6500 150</t>
  </si>
  <si>
    <t>791 2 07 05030 10 6600 150</t>
  </si>
  <si>
    <t>863 1 00 00000 00 0000 000</t>
  </si>
  <si>
    <t>863 1 11 00000 00 0000 000</t>
  </si>
  <si>
    <t>863 1 11 05000 00 0000 120</t>
  </si>
  <si>
    <t>Доходы, получаемые в виде арендной платы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</si>
  <si>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863 1 11 05020 00 0000 120</t>
  </si>
  <si>
    <t>Доходы, получаемые в виде арендной платы за земли после разграничения государственной  собственности на землю , а средства от продажи права на заключение договора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</si>
  <si>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пролдажи права на заключение договоров аренды на земли, находящихся в собственности сельских поселений (за исключением земельных участков бюджетных и автономных учреждений)</t>
  </si>
  <si>
    <t>863 1 11 05070 00 0000 120</t>
  </si>
  <si>
    <t>Доходы от сдачи в аренду имущества, составляющего государственную (муниципальную) казну (за исключением земельных участков)</t>
  </si>
  <si>
    <t>863 1 14 00000 00 0000 000</t>
  </si>
  <si>
    <t>ДОХОДЫ ОТ ПРОДАЖИ МАТЕРИАЛЬНЫХ И НЕМАТЕРИАЛЬНЫХ АКТИВОВ</t>
  </si>
  <si>
    <t>863 1 14 02000 00 0000 000</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</si>
  <si>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</si>
  <si>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863 1 14 02050 10 0000 410</t>
  </si>
  <si>
    <t xml:space="preserve">Доходы от реализации имущества, находящегося в собственности сельских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 по указанному имуществу  </t>
  </si>
  <si>
    <t xml:space="preserve">Доходы от реализации имущества, находящегося в оперативном управдении учреждений ,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  </t>
  </si>
  <si>
    <t>863 1 14 06000 00 0000 430</t>
  </si>
  <si>
    <t>Доходы от продазжи земельных участков, находящихся в государственной и муниципальной собственности</t>
  </si>
  <si>
    <t>863 1 14 06020 00 0000 430</t>
  </si>
  <si>
    <t>Доходы от продажи земельных участков, государственная собственность на которое разграничена (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</si>
  <si>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 за исключением земельных участков бюджетных и автономных учреждений)</t>
  </si>
  <si>
    <t>Уплата взносов на капитальный ремонт в отношении помещений, находящихся в государственной или муниципальной собственности</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</si>
  <si>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</si>
  <si>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 нужд</t>
  </si>
  <si>
    <t>прочая закупка товаров, работ и услуг</t>
  </si>
  <si>
    <t>Предоставление субсидий бюджетным, автономным учреждениям и иным некомерческим организациям</t>
  </si>
  <si>
    <t>субсидии некомерческим организациям (за исключением государственных 9муниципальныз) учреждений, государственных корпораций (компаний), публично-правовых компаний)</t>
  </si>
  <si>
    <t>субсидии (гранты в форме субсидий) не подлежащие казначейкому сопровождению</t>
  </si>
  <si>
    <t>21102S2350</t>
  </si>
  <si>
    <t>Иные закупки товаров, работ и услуг для обеспечения государственных (муниципальных) нужд</t>
  </si>
  <si>
    <t>Закупка товаров, работ и услуг в целях капитального ремонта государственного (муниципального) имущества</t>
  </si>
  <si>
    <t>субсидии юридическим лицам (кроме некомерческих организаций), индивидуальным предпринимателям, физическим лицам-производителям товаров работ, услуг</t>
  </si>
  <si>
    <t>субсидии (гранты в форме субсидий) на финансовое обеспечение затрат в связи с производством (реализации) товаров, ввыполнением работ, оказанием услуг, не подлежаших казначейству сопровождению</t>
  </si>
  <si>
    <t>Уплата налогов, сборов и иных платежей</t>
  </si>
  <si>
    <t>Организация и содержание мест захоронения</t>
  </si>
  <si>
    <t>Капитальные вложения в объекты государственной(муниципальной) собственности</t>
  </si>
  <si>
    <t>21103S2481</t>
  </si>
  <si>
    <t>21103S2482</t>
  </si>
  <si>
    <t>211F255550</t>
  </si>
  <si>
    <t>1001</t>
  </si>
  <si>
    <t xml:space="preserve">межбюджетные трансферты </t>
  </si>
  <si>
    <t>Основное мероприятие «Проведение капитального ремонта многоквартирных домов»</t>
  </si>
  <si>
    <t xml:space="preserve">Уплата взносов на капитальный  ремонт в отношении помещений, находящихся в муниципальной собственности </t>
  </si>
  <si>
    <t>мероприятия в области коммунального хозяйства</t>
  </si>
  <si>
    <t xml:space="preserve">                                        от 10.06.2020  года  № 78 </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</si>
</sst>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85">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4" borderId="11" xfId="0" applyFont="1" applyFill="1" applyBorder="1" applyAlignment="1">
      <alignment horizontal="center" vertical="top" wrapText="1"/>
    </xf>
    <xf numFmtId="0" fontId="6" fillId="4" borderId="11" xfId="0" applyFont="1" applyFill="1" applyBorder="1" applyAlignment="1">
      <alignment horizontal="left" vertical="top" wrapText="1"/>
    </xf>
    <xf numFmtId="49" fontId="6" fillId="4" borderId="11" xfId="0" applyNumberFormat="1" applyFont="1" applyFill="1" applyBorder="1" applyAlignment="1">
      <alignment horizontal="center" vertical="top" wrapText="1"/>
    </xf>
    <xf numFmtId="0" fontId="6" fillId="4" borderId="11" xfId="0" applyFont="1" applyFill="1" applyBorder="1" applyAlignment="1">
      <alignment horizontal="center" vertical="top" wrapText="1"/>
    </xf>
    <xf numFmtId="0" fontId="5" fillId="2" borderId="5" xfId="0" applyFont="1" applyFill="1" applyBorder="1" applyAlignment="1">
      <alignment horizontal="left" vertical="center" wrapText="1"/>
    </xf>
    <xf numFmtId="4" fontId="5" fillId="0" borderId="3" xfId="0" applyNumberFormat="1" applyFont="1" applyBorder="1" applyAlignment="1">
      <alignment vertical="top" wrapText="1"/>
    </xf>
    <xf numFmtId="0" fontId="5" fillId="0" borderId="2" xfId="0" applyFont="1" applyBorder="1" applyAlignment="1">
      <alignment horizontal="left" vertical="top" wrapText="1"/>
    </xf>
    <xf numFmtId="0" fontId="5" fillId="0" borderId="13" xfId="0" applyFont="1" applyFill="1" applyBorder="1" applyAlignment="1">
      <alignment horizontal="center" vertical="top" wrapText="1"/>
    </xf>
    <xf numFmtId="0" fontId="5" fillId="0" borderId="2" xfId="0" applyFont="1" applyBorder="1" applyAlignment="1">
      <alignment horizontal="left" vertical="top" wrapText="1"/>
    </xf>
    <xf numFmtId="0" fontId="5" fillId="2" borderId="11" xfId="0" applyFont="1" applyFill="1" applyBorder="1" applyAlignment="1">
      <alignment horizontal="left" vertical="top" wrapText="1"/>
    </xf>
    <xf numFmtId="49"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2"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wrapText="1"/>
    </xf>
    <xf numFmtId="3" fontId="1" fillId="0" borderId="11" xfId="0" applyNumberFormat="1" applyFont="1" applyFill="1" applyBorder="1" applyAlignment="1">
      <alignment vertical="top" wrapText="1"/>
    </xf>
    <xf numFmtId="0" fontId="11" fillId="5" borderId="11" xfId="0" applyFont="1" applyFill="1" applyBorder="1" applyAlignment="1">
      <alignment horizontal="left" vertical="top" wrapText="1"/>
    </xf>
    <xf numFmtId="0" fontId="2" fillId="2" borderId="11" xfId="0" applyFont="1" applyFill="1" applyBorder="1" applyAlignment="1">
      <alignment horizontal="left" vertical="top" wrapText="1"/>
    </xf>
    <xf numFmtId="3" fontId="2" fillId="2" borderId="11" xfId="0" applyNumberFormat="1" applyFont="1" applyFill="1" applyBorder="1" applyAlignment="1">
      <alignment horizontal="right" vertical="top" wrapText="1"/>
    </xf>
    <xf numFmtId="0" fontId="10" fillId="2" borderId="11" xfId="0" applyFont="1" applyFill="1" applyBorder="1" applyAlignment="1">
      <alignment wrapText="1"/>
    </xf>
    <xf numFmtId="3" fontId="11" fillId="5" borderId="11" xfId="0" applyNumberFormat="1" applyFont="1" applyFill="1" applyBorder="1" applyAlignment="1">
      <alignment horizontal="right" vertical="top" wrapText="1"/>
    </xf>
    <xf numFmtId="0" fontId="1" fillId="0" borderId="11" xfId="0" applyFont="1" applyBorder="1" applyAlignment="1">
      <alignment vertical="top" wrapText="1"/>
    </xf>
    <xf numFmtId="0" fontId="1" fillId="3" borderId="11" xfId="0" applyFont="1" applyFill="1" applyBorder="1" applyAlignment="1">
      <alignment horizontal="left" vertical="top" wrapText="1"/>
    </xf>
    <xf numFmtId="3" fontId="11" fillId="3" borderId="11" xfId="0" applyNumberFormat="1" applyFont="1" applyFill="1" applyBorder="1" applyAlignment="1">
      <alignment horizontal="right" vertical="top" wrapText="1"/>
    </xf>
    <xf numFmtId="0" fontId="2" fillId="0" borderId="11" xfId="0" applyFont="1" applyBorder="1" applyAlignment="1">
      <alignment horizontal="left" vertical="top" wrapText="1"/>
    </xf>
    <xf numFmtId="3" fontId="11" fillId="0" borderId="11" xfId="0" applyNumberFormat="1" applyFont="1" applyBorder="1" applyAlignment="1">
      <alignment horizontal="right" vertical="top" wrapText="1"/>
    </xf>
    <xf numFmtId="2" fontId="6" fillId="0" borderId="3" xfId="0" applyNumberFormat="1" applyFont="1" applyBorder="1" applyAlignment="1">
      <alignment horizontal="right" vertical="top" wrapText="1"/>
    </xf>
    <xf numFmtId="2" fontId="5" fillId="3" borderId="3" xfId="0" applyNumberFormat="1" applyFont="1" applyFill="1" applyBorder="1" applyAlignment="1">
      <alignment horizontal="right" vertical="top" wrapText="1"/>
    </xf>
    <xf numFmtId="2" fontId="5" fillId="0" borderId="3" xfId="0" applyNumberFormat="1" applyFont="1" applyBorder="1" applyAlignment="1">
      <alignment horizontal="right" vertical="top" wrapText="1"/>
    </xf>
    <xf numFmtId="2" fontId="5" fillId="0" borderId="13" xfId="0" applyNumberFormat="1" applyFont="1" applyBorder="1" applyAlignment="1">
      <alignment horizontal="right" vertical="top" wrapText="1"/>
    </xf>
    <xf numFmtId="2" fontId="5" fillId="2" borderId="3" xfId="0" applyNumberFormat="1" applyFont="1" applyFill="1" applyBorder="1" applyAlignment="1">
      <alignment horizontal="right" vertical="top" wrapText="1"/>
    </xf>
    <xf numFmtId="2" fontId="6" fillId="4" borderId="3" xfId="0" applyNumberFormat="1" applyFont="1" applyFill="1" applyBorder="1" applyAlignment="1">
      <alignment horizontal="right" vertical="top" wrapText="1"/>
    </xf>
    <xf numFmtId="2" fontId="5" fillId="3" borderId="4" xfId="0" applyNumberFormat="1" applyFont="1" applyFill="1" applyBorder="1" applyAlignment="1">
      <alignment horizontal="right" vertical="top" wrapText="1"/>
    </xf>
    <xf numFmtId="2" fontId="5" fillId="5" borderId="3" xfId="0" applyNumberFormat="1" applyFont="1" applyFill="1" applyBorder="1" applyAlignment="1">
      <alignment horizontal="right" vertical="top" wrapText="1"/>
    </xf>
    <xf numFmtId="2" fontId="5" fillId="4" borderId="3" xfId="0" applyNumberFormat="1" applyFont="1" applyFill="1" applyBorder="1" applyAlignment="1">
      <alignment horizontal="right" vertical="top" wrapText="1"/>
    </xf>
    <xf numFmtId="2" fontId="5" fillId="5" borderId="13" xfId="0" applyNumberFormat="1" applyFont="1" applyFill="1" applyBorder="1" applyAlignment="1">
      <alignment horizontal="right" vertical="top" wrapText="1"/>
    </xf>
    <xf numFmtId="2" fontId="5" fillId="2" borderId="14" xfId="0" applyNumberFormat="1" applyFont="1" applyFill="1" applyBorder="1" applyAlignment="1">
      <alignment horizontal="right" vertical="top" wrapText="1"/>
    </xf>
    <xf numFmtId="2" fontId="5" fillId="2" borderId="11" xfId="0" applyNumberFormat="1" applyFont="1" applyFill="1" applyBorder="1" applyAlignment="1">
      <alignment horizontal="right" vertical="top" wrapText="1"/>
    </xf>
    <xf numFmtId="2" fontId="0" fillId="0" borderId="0" xfId="0" applyNumberFormat="1"/>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2" fontId="6" fillId="4" borderId="1" xfId="0" applyNumberFormat="1" applyFont="1" applyFill="1" applyBorder="1" applyAlignment="1">
      <alignment horizontal="right" vertical="top" wrapText="1"/>
    </xf>
    <xf numFmtId="2" fontId="6" fillId="4" borderId="11" xfId="0" applyNumberFormat="1" applyFont="1" applyFill="1" applyBorder="1" applyAlignment="1">
      <alignment horizontal="right" vertical="top" wrapText="1"/>
    </xf>
    <xf numFmtId="2" fontId="6" fillId="3" borderId="3" xfId="0" applyNumberFormat="1" applyFont="1" applyFill="1" applyBorder="1" applyAlignment="1">
      <alignment horizontal="right" vertical="top" wrapText="1"/>
    </xf>
    <xf numFmtId="0" fontId="5" fillId="5" borderId="13" xfId="0" applyFont="1" applyFill="1" applyBorder="1" applyAlignment="1">
      <alignment horizontal="center" vertical="top" wrapText="1"/>
    </xf>
    <xf numFmtId="0" fontId="5" fillId="2" borderId="11" xfId="0" applyFont="1" applyFill="1" applyBorder="1" applyAlignment="1">
      <alignment vertical="top" wrapText="1"/>
    </xf>
    <xf numFmtId="0" fontId="5" fillId="2" borderId="11" xfId="0" applyFont="1" applyFill="1" applyBorder="1" applyAlignment="1">
      <alignment horizontal="justify"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2"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2" fontId="6" fillId="3" borderId="1" xfId="0" applyNumberFormat="1" applyFont="1" applyFill="1" applyBorder="1" applyAlignment="1">
      <alignment horizontal="right" vertical="top" wrapText="1"/>
    </xf>
    <xf numFmtId="2" fontId="6" fillId="3" borderId="2" xfId="0" applyNumberFormat="1"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xf numFmtId="3" fontId="2" fillId="3" borderId="11" xfId="0" applyNumberFormat="1" applyFont="1" applyFill="1" applyBorder="1" applyAlignment="1">
      <alignment horizontal="right" vertical="top" wrapText="1"/>
    </xf>
    <xf numFmtId="3" fontId="1" fillId="0" borderId="11" xfId="0" applyNumberFormat="1" applyFont="1" applyBorder="1" applyAlignment="1">
      <alignment horizontal="right" vertical="top" wrapText="1"/>
    </xf>
    <xf numFmtId="3" fontId="1" fillId="0" borderId="11" xfId="0" applyNumberFormat="1" applyFont="1" applyFill="1" applyBorder="1" applyAlignment="1">
      <alignment horizontal="right" vertical="top" wrapText="1"/>
    </xf>
    <xf numFmtId="3" fontId="1" fillId="2" borderId="11" xfId="0" applyNumberFormat="1" applyFont="1" applyFill="1" applyBorder="1" applyAlignment="1">
      <alignment horizontal="right" vertical="top" wrapText="1"/>
    </xf>
    <xf numFmtId="3" fontId="1" fillId="3" borderId="11" xfId="0" applyNumberFormat="1" applyFont="1" applyFill="1" applyBorder="1" applyAlignment="1">
      <alignment horizontal="right"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3" fillId="0" borderId="11" xfId="0" applyFont="1" applyBorder="1" applyAlignment="1">
      <alignment vertical="top" wrapText="1"/>
    </xf>
    <xf numFmtId="3" fontId="3" fillId="0" borderId="11" xfId="0" applyNumberFormat="1" applyFont="1" applyBorder="1" applyAlignment="1">
      <alignment horizontal="right" vertical="top" wrapText="1"/>
    </xf>
    <xf numFmtId="0" fontId="3" fillId="4" borderId="11" xfId="0" applyFont="1" applyFill="1" applyBorder="1" applyAlignment="1">
      <alignment vertical="top" wrapText="1"/>
    </xf>
    <xf numFmtId="3" fontId="3" fillId="4" borderId="11" xfId="0" applyNumberFormat="1" applyFont="1" applyFill="1" applyBorder="1" applyAlignment="1">
      <alignment horizontal="right" vertical="top" wrapText="1"/>
    </xf>
    <xf numFmtId="0" fontId="3" fillId="3" borderId="11" xfId="0" applyFont="1" applyFill="1" applyBorder="1" applyAlignment="1">
      <alignment vertical="top" wrapText="1"/>
    </xf>
    <xf numFmtId="3" fontId="3" fillId="3" borderId="11" xfId="0" applyNumberFormat="1" applyFont="1" applyFill="1" applyBorder="1" applyAlignment="1">
      <alignment horizontal="right" vertical="top" wrapText="1"/>
    </xf>
    <xf numFmtId="0" fontId="4" fillId="2" borderId="11" xfId="0" applyFont="1" applyFill="1" applyBorder="1" applyAlignment="1">
      <alignment vertical="top" wrapText="1"/>
    </xf>
    <xf numFmtId="0" fontId="1" fillId="2" borderId="11" xfId="0" applyFont="1" applyFill="1" applyBorder="1" applyAlignment="1">
      <alignment vertical="top" wrapText="1"/>
    </xf>
    <xf numFmtId="3" fontId="3" fillId="2" borderId="11" xfId="0" applyNumberFormat="1" applyFont="1" applyFill="1" applyBorder="1" applyAlignment="1">
      <alignment horizontal="right" vertical="top" wrapText="1"/>
    </xf>
    <xf numFmtId="0" fontId="1" fillId="0" borderId="11" xfId="0" applyFont="1" applyBorder="1" applyAlignment="1">
      <alignment wrapText="1"/>
    </xf>
    <xf numFmtId="0" fontId="2" fillId="2" borderId="11" xfId="0" applyFont="1" applyFill="1" applyBorder="1" applyAlignment="1">
      <alignment horizontal="center" vertical="top" wrapText="1"/>
    </xf>
    <xf numFmtId="0" fontId="2" fillId="2" borderId="11" xfId="0" applyFont="1" applyFill="1" applyBorder="1" applyAlignment="1">
      <alignment vertical="top" wrapText="1"/>
    </xf>
    <xf numFmtId="0" fontId="2" fillId="3"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2" fillId="3" borderId="11" xfId="0" applyFont="1" applyFill="1" applyBorder="1" applyAlignment="1">
      <alignment vertical="top" wrapText="1"/>
    </xf>
    <xf numFmtId="0" fontId="7" fillId="0" borderId="11" xfId="0" applyFont="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105"/>
  <sheetViews>
    <sheetView view="pageBreakPreview" zoomScaleNormal="80" zoomScaleSheetLayoutView="100" workbookViewId="0">
      <selection activeCell="B6" sqref="B6"/>
    </sheetView>
  </sheetViews>
  <sheetFormatPr defaultColWidth="9.109375" defaultRowHeight="15.6"/>
  <cols>
    <col min="1" max="1" width="27.44140625" style="9" customWidth="1"/>
    <col min="2" max="2" width="49.88671875" style="9" customWidth="1"/>
    <col min="3" max="3" width="15.77734375" style="9" customWidth="1"/>
    <col min="4" max="16384" width="9.109375" style="9"/>
  </cols>
  <sheetData>
    <row r="1" spans="1:3">
      <c r="A1" s="1"/>
      <c r="C1" s="1" t="s">
        <v>0</v>
      </c>
    </row>
    <row r="2" spans="1:3">
      <c r="A2" s="1"/>
      <c r="C2" s="1" t="s">
        <v>1</v>
      </c>
    </row>
    <row r="3" spans="1:3">
      <c r="A3" s="1"/>
      <c r="C3" s="1" t="s">
        <v>128</v>
      </c>
    </row>
    <row r="4" spans="1:3">
      <c r="A4" s="1"/>
      <c r="C4" s="1" t="s">
        <v>40</v>
      </c>
    </row>
    <row r="5" spans="1:3">
      <c r="A5" s="1"/>
      <c r="C5" s="1" t="s">
        <v>264</v>
      </c>
    </row>
    <row r="6" spans="1:3">
      <c r="A6" s="1"/>
      <c r="C6" s="1" t="s">
        <v>129</v>
      </c>
    </row>
    <row r="7" spans="1:3">
      <c r="A7" s="1"/>
      <c r="C7" s="1" t="s">
        <v>124</v>
      </c>
    </row>
    <row r="8" spans="1:3">
      <c r="A8" s="2"/>
    </row>
    <row r="9" spans="1:3">
      <c r="A9" s="3"/>
      <c r="B9" s="133" t="s">
        <v>130</v>
      </c>
    </row>
    <row r="10" spans="1:3" ht="55.5" customHeight="1">
      <c r="A10" s="3"/>
      <c r="B10" s="133"/>
    </row>
    <row r="11" spans="1:3">
      <c r="A11" s="1"/>
      <c r="C11" s="1" t="s">
        <v>2</v>
      </c>
    </row>
    <row r="12" spans="1:3" ht="82.5" customHeight="1">
      <c r="A12" s="166" t="s">
        <v>14</v>
      </c>
      <c r="B12" s="166" t="s">
        <v>3</v>
      </c>
      <c r="C12" s="166" t="s">
        <v>4</v>
      </c>
    </row>
    <row r="13" spans="1:3">
      <c r="A13" s="167">
        <v>1</v>
      </c>
      <c r="B13" s="167">
        <v>2</v>
      </c>
      <c r="C13" s="167">
        <v>3</v>
      </c>
    </row>
    <row r="14" spans="1:3">
      <c r="A14" s="168"/>
      <c r="B14" s="168" t="s">
        <v>5</v>
      </c>
      <c r="C14" s="169">
        <f>C16+C22+C25+C31+C35+C39+C66+C90</f>
        <v>82736605.209999993</v>
      </c>
    </row>
    <row r="15" spans="1:3" ht="24.75" customHeight="1">
      <c r="A15" s="170" t="s">
        <v>6</v>
      </c>
      <c r="B15" s="170" t="s">
        <v>7</v>
      </c>
      <c r="C15" s="171">
        <f>C16+C22+C25+SUM(C54:C65)</f>
        <v>23832149.030000001</v>
      </c>
    </row>
    <row r="16" spans="1:3" ht="24.75" customHeight="1">
      <c r="A16" s="172" t="s">
        <v>8</v>
      </c>
      <c r="B16" s="172" t="s">
        <v>9</v>
      </c>
      <c r="C16" s="173">
        <f>C17</f>
        <v>5126636.53</v>
      </c>
    </row>
    <row r="17" spans="1:3" ht="22.5" customHeight="1">
      <c r="A17" s="174" t="s">
        <v>10</v>
      </c>
      <c r="B17" s="175" t="s">
        <v>15</v>
      </c>
      <c r="C17" s="176">
        <f>C18+C19+C20+C21</f>
        <v>5126636.53</v>
      </c>
    </row>
    <row r="18" spans="1:3" ht="99.75" customHeight="1">
      <c r="A18" s="177" t="s">
        <v>16</v>
      </c>
      <c r="B18" s="96" t="s">
        <v>11</v>
      </c>
      <c r="C18" s="97">
        <f>4956614.75+1083.76+1362.74+8.89</f>
        <v>4959070.1399999997</v>
      </c>
    </row>
    <row r="19" spans="1:3" ht="99.75" customHeight="1">
      <c r="A19" s="177" t="s">
        <v>115</v>
      </c>
      <c r="B19" s="96" t="s">
        <v>92</v>
      </c>
      <c r="C19" s="97">
        <f>142105.92+52.34+159.48</f>
        <v>142317.74000000002</v>
      </c>
    </row>
    <row r="20" spans="1:3" ht="99.75" customHeight="1">
      <c r="A20" s="177" t="s">
        <v>93</v>
      </c>
      <c r="B20" s="96" t="s">
        <v>92</v>
      </c>
      <c r="C20" s="97">
        <f>24248.33+573.27+424.27</f>
        <v>25245.870000000003</v>
      </c>
    </row>
    <row r="21" spans="1:3" ht="99.75" customHeight="1">
      <c r="A21" s="177"/>
      <c r="B21" s="96"/>
      <c r="C21" s="97">
        <v>2.78</v>
      </c>
    </row>
    <row r="22" spans="1:3" ht="18.75" customHeight="1">
      <c r="A22" s="178" t="s">
        <v>12</v>
      </c>
      <c r="B22" s="179" t="s">
        <v>13</v>
      </c>
      <c r="C22" s="161">
        <f>C23</f>
        <v>1099635.4300000002</v>
      </c>
    </row>
    <row r="23" spans="1:3" ht="18.75" customHeight="1">
      <c r="A23" s="95" t="s">
        <v>17</v>
      </c>
      <c r="B23" s="95" t="s">
        <v>18</v>
      </c>
      <c r="C23" s="162">
        <f>C24</f>
        <v>1099635.4300000002</v>
      </c>
    </row>
    <row r="24" spans="1:3" ht="18.75" customHeight="1">
      <c r="A24" s="95" t="s">
        <v>19</v>
      </c>
      <c r="B24" s="95" t="s">
        <v>18</v>
      </c>
      <c r="C24" s="163">
        <f>1003378.38+96184.93+72.12</f>
        <v>1099635.4300000002</v>
      </c>
    </row>
    <row r="25" spans="1:3" ht="18.75" customHeight="1">
      <c r="A25" s="180" t="s">
        <v>20</v>
      </c>
      <c r="B25" s="180" t="s">
        <v>21</v>
      </c>
      <c r="C25" s="161">
        <f>C26+C28</f>
        <v>17605877.07</v>
      </c>
    </row>
    <row r="26" spans="1:3" ht="18.75" customHeight="1">
      <c r="A26" s="181" t="s">
        <v>22</v>
      </c>
      <c r="B26" s="181" t="s">
        <v>23</v>
      </c>
      <c r="C26" s="164">
        <f>C27</f>
        <v>3944277.26</v>
      </c>
    </row>
    <row r="27" spans="1:3" ht="18.75" customHeight="1">
      <c r="A27" s="95" t="s">
        <v>24</v>
      </c>
      <c r="B27" s="95" t="s">
        <v>25</v>
      </c>
      <c r="C27" s="163">
        <f>3907366.5+36910.76</f>
        <v>3944277.26</v>
      </c>
    </row>
    <row r="28" spans="1:3" ht="18.75" customHeight="1">
      <c r="A28" s="181" t="s">
        <v>26</v>
      </c>
      <c r="B28" s="181" t="s">
        <v>27</v>
      </c>
      <c r="C28" s="164">
        <f>C29+C30</f>
        <v>13661599.810000001</v>
      </c>
    </row>
    <row r="29" spans="1:3" ht="21" customHeight="1">
      <c r="A29" s="95" t="s">
        <v>94</v>
      </c>
      <c r="B29" s="182" t="s">
        <v>28</v>
      </c>
      <c r="C29" s="163">
        <f>8451802.6+119270.8+11923</f>
        <v>8582996.4000000004</v>
      </c>
    </row>
    <row r="30" spans="1:3" ht="48" customHeight="1">
      <c r="A30" s="95" t="s">
        <v>95</v>
      </c>
      <c r="B30" s="95" t="s">
        <v>29</v>
      </c>
      <c r="C30" s="163">
        <f>5010436.99+68166.42</f>
        <v>5078603.41</v>
      </c>
    </row>
    <row r="31" spans="1:3" ht="31.2">
      <c r="A31" s="104" t="s">
        <v>140</v>
      </c>
      <c r="B31" s="104" t="s">
        <v>141</v>
      </c>
      <c r="C31" s="165">
        <f>C32</f>
        <v>377.21</v>
      </c>
    </row>
    <row r="32" spans="1:3">
      <c r="A32" s="95" t="s">
        <v>142</v>
      </c>
      <c r="B32" s="95" t="s">
        <v>143</v>
      </c>
      <c r="C32" s="163">
        <f>C34</f>
        <v>377.21</v>
      </c>
    </row>
    <row r="33" spans="1:3" ht="31.2">
      <c r="A33" s="95" t="s">
        <v>144</v>
      </c>
      <c r="B33" s="95" t="s">
        <v>145</v>
      </c>
      <c r="C33" s="163">
        <f>C34</f>
        <v>377.21</v>
      </c>
    </row>
    <row r="34" spans="1:3" ht="62.4">
      <c r="A34" s="95" t="s">
        <v>125</v>
      </c>
      <c r="B34" s="95" t="s">
        <v>146</v>
      </c>
      <c r="C34" s="163">
        <v>377.21</v>
      </c>
    </row>
    <row r="35" spans="1:3">
      <c r="A35" s="104" t="s">
        <v>147</v>
      </c>
      <c r="B35" s="104" t="s">
        <v>7</v>
      </c>
      <c r="C35" s="165">
        <f>C36</f>
        <v>34521.160000000003</v>
      </c>
    </row>
    <row r="36" spans="1:3">
      <c r="A36" s="95" t="s">
        <v>148</v>
      </c>
      <c r="B36" s="95" t="s">
        <v>149</v>
      </c>
      <c r="C36" s="163">
        <f>C38</f>
        <v>34521.160000000003</v>
      </c>
    </row>
    <row r="37" spans="1:3" ht="46.8">
      <c r="A37" s="95" t="s">
        <v>150</v>
      </c>
      <c r="B37" s="95" t="s">
        <v>151</v>
      </c>
      <c r="C37" s="163">
        <f>C38</f>
        <v>34521.160000000003</v>
      </c>
    </row>
    <row r="38" spans="1:3" ht="62.4">
      <c r="A38" s="95" t="s">
        <v>103</v>
      </c>
      <c r="B38" s="95" t="s">
        <v>152</v>
      </c>
      <c r="C38" s="163">
        <v>34521.160000000003</v>
      </c>
    </row>
    <row r="39" spans="1:3">
      <c r="A39" s="104" t="s">
        <v>139</v>
      </c>
      <c r="B39" s="104" t="s">
        <v>7</v>
      </c>
      <c r="C39" s="165">
        <f>C40+C44+C48</f>
        <v>1598095.45</v>
      </c>
    </row>
    <row r="40" spans="1:3" ht="62.4">
      <c r="A40" s="95" t="s">
        <v>153</v>
      </c>
      <c r="B40" s="95" t="s">
        <v>154</v>
      </c>
      <c r="C40" s="163">
        <f>C41</f>
        <v>1461093.76</v>
      </c>
    </row>
    <row r="41" spans="1:3" ht="78">
      <c r="A41" s="95" t="s">
        <v>153</v>
      </c>
      <c r="B41" s="98" t="s">
        <v>155</v>
      </c>
      <c r="C41" s="163">
        <f>C42</f>
        <v>1461093.76</v>
      </c>
    </row>
    <row r="42" spans="1:3" ht="62.4">
      <c r="A42" s="95" t="s">
        <v>156</v>
      </c>
      <c r="B42" s="98" t="s">
        <v>157</v>
      </c>
      <c r="C42" s="163">
        <f>C43</f>
        <v>1461093.76</v>
      </c>
    </row>
    <row r="43" spans="1:3" ht="46.8">
      <c r="A43" s="95" t="s">
        <v>99</v>
      </c>
      <c r="B43" s="98" t="s">
        <v>158</v>
      </c>
      <c r="C43" s="163">
        <v>1461093.76</v>
      </c>
    </row>
    <row r="44" spans="1:3" ht="20.25" customHeight="1">
      <c r="A44" s="95" t="s">
        <v>159</v>
      </c>
      <c r="B44" s="95" t="s">
        <v>160</v>
      </c>
      <c r="C44" s="163">
        <f>C46</f>
        <v>62975.92</v>
      </c>
    </row>
    <row r="45" spans="1:3" ht="36" customHeight="1">
      <c r="A45" s="95" t="s">
        <v>122</v>
      </c>
      <c r="B45" s="95" t="s">
        <v>161</v>
      </c>
      <c r="C45" s="163">
        <f>C47</f>
        <v>62975.92</v>
      </c>
    </row>
    <row r="46" spans="1:3" ht="36" customHeight="1">
      <c r="A46" s="95" t="s">
        <v>162</v>
      </c>
      <c r="B46" s="95" t="s">
        <v>163</v>
      </c>
      <c r="C46" s="163">
        <f>C47</f>
        <v>62975.92</v>
      </c>
    </row>
    <row r="47" spans="1:3" ht="36" customHeight="1">
      <c r="A47" s="95" t="s">
        <v>164</v>
      </c>
      <c r="B47" s="95" t="s">
        <v>165</v>
      </c>
      <c r="C47" s="163">
        <v>62975.92</v>
      </c>
    </row>
    <row r="48" spans="1:3" ht="36" customHeight="1">
      <c r="A48" s="95" t="s">
        <v>123</v>
      </c>
      <c r="B48" s="95" t="s">
        <v>149</v>
      </c>
      <c r="C48" s="163">
        <f>C49+C52</f>
        <v>74025.77</v>
      </c>
    </row>
    <row r="49" spans="1:3" ht="36" customHeight="1">
      <c r="A49" s="95" t="s">
        <v>166</v>
      </c>
      <c r="B49" s="95" t="s">
        <v>167</v>
      </c>
      <c r="C49" s="163">
        <f>C50</f>
        <v>31534.720000000001</v>
      </c>
    </row>
    <row r="50" spans="1:3" ht="36" customHeight="1">
      <c r="A50" s="95" t="s">
        <v>168</v>
      </c>
      <c r="B50" s="95" t="s">
        <v>169</v>
      </c>
      <c r="C50" s="163">
        <f>C51</f>
        <v>31534.720000000001</v>
      </c>
    </row>
    <row r="51" spans="1:3" ht="36" customHeight="1">
      <c r="A51" s="95" t="s">
        <v>170</v>
      </c>
      <c r="B51" s="95" t="s">
        <v>171</v>
      </c>
      <c r="C51" s="163">
        <v>31534.720000000001</v>
      </c>
    </row>
    <row r="52" spans="1:3" ht="54" customHeight="1">
      <c r="A52" s="95" t="s">
        <v>172</v>
      </c>
      <c r="B52" s="95" t="s">
        <v>173</v>
      </c>
      <c r="C52" s="163">
        <f>C53</f>
        <v>42491.05</v>
      </c>
    </row>
    <row r="53" spans="1:3" ht="36" customHeight="1">
      <c r="A53" s="95" t="s">
        <v>174</v>
      </c>
      <c r="B53" s="95" t="s">
        <v>175</v>
      </c>
      <c r="C53" s="163">
        <v>42491.05</v>
      </c>
    </row>
    <row r="54" spans="1:3" ht="117.75" customHeight="1">
      <c r="A54" s="99" t="s">
        <v>164</v>
      </c>
      <c r="B54" s="99" t="s">
        <v>176</v>
      </c>
      <c r="C54" s="100">
        <v>0</v>
      </c>
    </row>
    <row r="55" spans="1:3" ht="117.75" customHeight="1">
      <c r="A55" s="99" t="s">
        <v>177</v>
      </c>
      <c r="B55" s="64" t="s">
        <v>178</v>
      </c>
      <c r="C55" s="100">
        <v>0</v>
      </c>
    </row>
    <row r="56" spans="1:3" ht="93.75" customHeight="1">
      <c r="A56" s="99" t="s">
        <v>179</v>
      </c>
      <c r="B56" s="64" t="s">
        <v>112</v>
      </c>
      <c r="C56" s="100"/>
    </row>
    <row r="57" spans="1:3" ht="34.5" customHeight="1">
      <c r="A57" s="99" t="s">
        <v>180</v>
      </c>
      <c r="B57" s="64" t="s">
        <v>181</v>
      </c>
      <c r="C57" s="100">
        <v>0</v>
      </c>
    </row>
    <row r="58" spans="1:3" ht="38.25" customHeight="1">
      <c r="A58" s="99" t="s">
        <v>182</v>
      </c>
      <c r="B58" s="64" t="s">
        <v>183</v>
      </c>
      <c r="C58" s="100">
        <v>0</v>
      </c>
    </row>
    <row r="59" spans="1:3" ht="36" customHeight="1">
      <c r="A59" s="99" t="s">
        <v>184</v>
      </c>
      <c r="B59" s="64" t="s">
        <v>185</v>
      </c>
      <c r="C59" s="100">
        <v>0</v>
      </c>
    </row>
    <row r="60" spans="1:3" ht="23.25" customHeight="1">
      <c r="A60" s="99" t="s">
        <v>114</v>
      </c>
      <c r="B60" s="64" t="s">
        <v>113</v>
      </c>
      <c r="C60" s="100">
        <v>0</v>
      </c>
    </row>
    <row r="61" spans="1:3" ht="20.25" customHeight="1">
      <c r="A61" s="99" t="s">
        <v>180</v>
      </c>
      <c r="B61" s="64" t="s">
        <v>100</v>
      </c>
      <c r="C61" s="100"/>
    </row>
    <row r="62" spans="1:3" ht="32.25" customHeight="1">
      <c r="A62" s="99" t="s">
        <v>164</v>
      </c>
      <c r="B62" s="101" t="s">
        <v>176</v>
      </c>
      <c r="C62" s="100"/>
    </row>
    <row r="63" spans="1:3" ht="35.25" customHeight="1">
      <c r="A63" s="99" t="s">
        <v>105</v>
      </c>
      <c r="B63" s="64" t="s">
        <v>106</v>
      </c>
      <c r="C63" s="100">
        <v>0</v>
      </c>
    </row>
    <row r="64" spans="1:3" ht="52.5" customHeight="1">
      <c r="A64" s="99" t="s">
        <v>186</v>
      </c>
      <c r="B64" s="64" t="s">
        <v>187</v>
      </c>
      <c r="C64" s="100">
        <v>0</v>
      </c>
    </row>
    <row r="65" spans="1:3" ht="39.75" customHeight="1">
      <c r="A65" s="99" t="s">
        <v>103</v>
      </c>
      <c r="B65" s="64" t="s">
        <v>104</v>
      </c>
      <c r="C65" s="100">
        <v>0</v>
      </c>
    </row>
    <row r="66" spans="1:3" ht="100.5" customHeight="1">
      <c r="A66" s="183" t="s">
        <v>30</v>
      </c>
      <c r="B66" s="180" t="s">
        <v>31</v>
      </c>
      <c r="C66" s="161">
        <f>C68+C71+C81+C84</f>
        <v>56125174.889999993</v>
      </c>
    </row>
    <row r="67" spans="1:3" ht="21.75" customHeight="1">
      <c r="A67" s="95" t="s">
        <v>117</v>
      </c>
      <c r="B67" s="95" t="s">
        <v>118</v>
      </c>
      <c r="C67" s="162"/>
    </row>
    <row r="68" spans="1:3" ht="48.75" customHeight="1">
      <c r="A68" s="95" t="s">
        <v>188</v>
      </c>
      <c r="B68" s="95" t="s">
        <v>32</v>
      </c>
      <c r="C68" s="102">
        <v>2184100</v>
      </c>
    </row>
    <row r="69" spans="1:3" ht="46.8">
      <c r="A69" s="95" t="s">
        <v>189</v>
      </c>
      <c r="B69" s="95" t="s">
        <v>190</v>
      </c>
      <c r="C69" s="107"/>
    </row>
    <row r="70" spans="1:3" ht="31.2">
      <c r="A70" s="95" t="s">
        <v>191</v>
      </c>
      <c r="B70" s="95" t="s">
        <v>192</v>
      </c>
      <c r="C70" s="107">
        <v>0</v>
      </c>
    </row>
    <row r="71" spans="1:3">
      <c r="A71" s="95" t="s">
        <v>193</v>
      </c>
      <c r="B71" s="95" t="s">
        <v>110</v>
      </c>
      <c r="C71" s="102">
        <f>C73+C74</f>
        <v>43973184.009999998</v>
      </c>
    </row>
    <row r="72" spans="1:3" ht="78">
      <c r="A72" s="95" t="s">
        <v>194</v>
      </c>
      <c r="B72" s="95" t="s">
        <v>195</v>
      </c>
      <c r="C72" s="107">
        <f>C73</f>
        <v>5557465</v>
      </c>
    </row>
    <row r="73" spans="1:3" ht="93.6">
      <c r="A73" s="95" t="s">
        <v>196</v>
      </c>
      <c r="B73" s="95" t="s">
        <v>197</v>
      </c>
      <c r="C73" s="102">
        <v>5557465</v>
      </c>
    </row>
    <row r="74" spans="1:3" ht="31.2">
      <c r="A74" s="95" t="s">
        <v>198</v>
      </c>
      <c r="B74" s="95" t="s">
        <v>199</v>
      </c>
      <c r="C74" s="107">
        <f>C75+C76+C77+C78+C79+C80</f>
        <v>38415719.009999998</v>
      </c>
    </row>
    <row r="75" spans="1:3">
      <c r="A75" s="95" t="s">
        <v>200</v>
      </c>
      <c r="B75" s="95"/>
      <c r="C75" s="107">
        <v>9171637.5099999998</v>
      </c>
    </row>
    <row r="76" spans="1:3">
      <c r="A76" s="95" t="s">
        <v>201</v>
      </c>
      <c r="B76" s="95"/>
      <c r="C76" s="107">
        <v>2084690.53</v>
      </c>
    </row>
    <row r="77" spans="1:3">
      <c r="A77" s="95" t="s">
        <v>202</v>
      </c>
      <c r="B77" s="95"/>
      <c r="C77" s="107">
        <v>9064223.4800000004</v>
      </c>
    </row>
    <row r="78" spans="1:3">
      <c r="A78" s="95" t="s">
        <v>203</v>
      </c>
      <c r="B78" s="95"/>
      <c r="C78" s="107">
        <v>8884700</v>
      </c>
    </row>
    <row r="79" spans="1:3">
      <c r="A79" s="95" t="s">
        <v>204</v>
      </c>
      <c r="B79" s="95"/>
      <c r="C79" s="107">
        <v>8310467.4900000002</v>
      </c>
    </row>
    <row r="80" spans="1:3">
      <c r="A80" s="95" t="s">
        <v>205</v>
      </c>
      <c r="B80" s="95"/>
      <c r="C80" s="107">
        <v>900000</v>
      </c>
    </row>
    <row r="81" spans="1:3" ht="31.2">
      <c r="A81" s="95" t="s">
        <v>206</v>
      </c>
      <c r="B81" s="95" t="s">
        <v>207</v>
      </c>
      <c r="C81" s="102">
        <f>C83</f>
        <v>9706062.9700000007</v>
      </c>
    </row>
    <row r="82" spans="1:3" ht="31.2">
      <c r="A82" s="95" t="s">
        <v>208</v>
      </c>
      <c r="B82" s="95" t="s">
        <v>209</v>
      </c>
      <c r="C82" s="102">
        <f>C83</f>
        <v>9706062.9700000007</v>
      </c>
    </row>
    <row r="83" spans="1:3" ht="46.8">
      <c r="A83" s="95" t="s">
        <v>210</v>
      </c>
      <c r="B83" s="95" t="s">
        <v>211</v>
      </c>
      <c r="C83" s="102">
        <v>9706062.9700000007</v>
      </c>
    </row>
    <row r="84" spans="1:3">
      <c r="A84" s="95" t="s">
        <v>212</v>
      </c>
      <c r="B84" s="95" t="s">
        <v>213</v>
      </c>
      <c r="C84" s="102">
        <f>C85</f>
        <v>261827.90999999997</v>
      </c>
    </row>
    <row r="85" spans="1:3" ht="31.2">
      <c r="A85" s="95" t="s">
        <v>214</v>
      </c>
      <c r="B85" s="95" t="s">
        <v>215</v>
      </c>
      <c r="C85" s="102">
        <f>C87+C88+C89-4582</f>
        <v>261827.90999999997</v>
      </c>
    </row>
    <row r="86" spans="1:3">
      <c r="A86" s="95" t="s">
        <v>216</v>
      </c>
      <c r="B86" s="95"/>
      <c r="C86" s="102">
        <v>-4582.33</v>
      </c>
    </row>
    <row r="87" spans="1:3">
      <c r="A87" s="95" t="s">
        <v>217</v>
      </c>
      <c r="B87" s="103"/>
      <c r="C87" s="102">
        <v>185630.28</v>
      </c>
    </row>
    <row r="88" spans="1:3">
      <c r="A88" s="95" t="s">
        <v>218</v>
      </c>
      <c r="B88" s="103"/>
      <c r="C88" s="102">
        <v>5297.15</v>
      </c>
    </row>
    <row r="89" spans="1:3">
      <c r="A89" s="95" t="s">
        <v>219</v>
      </c>
      <c r="B89" s="95"/>
      <c r="C89" s="102">
        <v>75482.48</v>
      </c>
    </row>
    <row r="90" spans="1:3">
      <c r="A90" s="104" t="s">
        <v>220</v>
      </c>
      <c r="B90" s="104" t="s">
        <v>7</v>
      </c>
      <c r="C90" s="105">
        <f>C92+C97</f>
        <v>1146287.47</v>
      </c>
    </row>
    <row r="91" spans="1:3" ht="62.4">
      <c r="A91" s="95" t="s">
        <v>221</v>
      </c>
      <c r="B91" s="106" t="s">
        <v>154</v>
      </c>
      <c r="C91" s="107"/>
    </row>
    <row r="92" spans="1:3" ht="109.2">
      <c r="A92" s="95" t="s">
        <v>222</v>
      </c>
      <c r="B92" s="98" t="s">
        <v>223</v>
      </c>
      <c r="C92" s="107">
        <f>C94+C96</f>
        <v>212640.8</v>
      </c>
    </row>
    <row r="93" spans="1:3" ht="93.6">
      <c r="A93" s="95" t="s">
        <v>224</v>
      </c>
      <c r="B93" s="98" t="s">
        <v>225</v>
      </c>
      <c r="C93" s="107">
        <f>C94</f>
        <v>136095.34</v>
      </c>
    </row>
    <row r="94" spans="1:3" ht="93.6">
      <c r="A94" s="95" t="s">
        <v>177</v>
      </c>
      <c r="B94" s="98" t="s">
        <v>226</v>
      </c>
      <c r="C94" s="107">
        <v>136095.34</v>
      </c>
    </row>
    <row r="95" spans="1:3" ht="62.4">
      <c r="A95" s="95" t="s">
        <v>227</v>
      </c>
      <c r="B95" s="98" t="s">
        <v>228</v>
      </c>
      <c r="C95" s="107">
        <f>C96</f>
        <v>76545.460000000006</v>
      </c>
    </row>
    <row r="96" spans="1:3" ht="46.8">
      <c r="A96" s="95" t="s">
        <v>180</v>
      </c>
      <c r="B96" s="98" t="s">
        <v>181</v>
      </c>
      <c r="C96" s="107">
        <v>76545.460000000006</v>
      </c>
    </row>
    <row r="97" spans="1:3" ht="31.2">
      <c r="A97" s="95" t="s">
        <v>229</v>
      </c>
      <c r="B97" s="106" t="s">
        <v>230</v>
      </c>
      <c r="C97" s="102">
        <f>C98+C101</f>
        <v>933646.67</v>
      </c>
    </row>
    <row r="98" spans="1:3" ht="109.2">
      <c r="A98" s="95" t="s">
        <v>231</v>
      </c>
      <c r="B98" s="98" t="s">
        <v>232</v>
      </c>
      <c r="C98" s="107">
        <f>C100</f>
        <v>44669.9</v>
      </c>
    </row>
    <row r="99" spans="1:3" ht="124.8">
      <c r="A99" s="95" t="s">
        <v>233</v>
      </c>
      <c r="B99" s="98" t="s">
        <v>234</v>
      </c>
      <c r="C99" s="107">
        <f>C100</f>
        <v>44669.9</v>
      </c>
    </row>
    <row r="100" spans="1:3" ht="109.2">
      <c r="A100" s="95" t="s">
        <v>182</v>
      </c>
      <c r="B100" s="98" t="s">
        <v>235</v>
      </c>
      <c r="C100" s="107">
        <v>44669.9</v>
      </c>
    </row>
    <row r="101" spans="1:3" ht="46.8">
      <c r="A101" s="95" t="s">
        <v>236</v>
      </c>
      <c r="B101" s="95" t="s">
        <v>237</v>
      </c>
      <c r="C101" s="107">
        <f>C103</f>
        <v>888976.77</v>
      </c>
    </row>
    <row r="102" spans="1:3" ht="62.4">
      <c r="A102" s="95" t="s">
        <v>238</v>
      </c>
      <c r="B102" s="98" t="s">
        <v>239</v>
      </c>
      <c r="C102" s="107">
        <f>C103</f>
        <v>888976.77</v>
      </c>
    </row>
    <row r="103" spans="1:3" ht="62.4">
      <c r="A103" s="95" t="s">
        <v>114</v>
      </c>
      <c r="B103" s="98" t="s">
        <v>240</v>
      </c>
      <c r="C103" s="107">
        <v>888976.77</v>
      </c>
    </row>
    <row r="104" spans="1:3">
      <c r="A104" s="184"/>
      <c r="B104" s="184"/>
      <c r="C104" s="184"/>
    </row>
    <row r="105" spans="1:3">
      <c r="A105" s="184"/>
      <c r="B105" s="184"/>
      <c r="C105" s="184"/>
    </row>
  </sheetData>
  <mergeCells count="1">
    <mergeCell ref="B9:B10"/>
  </mergeCells>
  <pageMargins left="0.70866141732283472" right="0.70866141732283472" top="0.74803149606299213" bottom="0.74803149606299213" header="0.31496062992125984" footer="0.31496062992125984"/>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G106"/>
  <sheetViews>
    <sheetView view="pageBreakPreview" topLeftCell="A25" zoomScale="86" zoomScaleSheetLayoutView="86" workbookViewId="0">
      <selection activeCell="D7" sqref="D7"/>
    </sheetView>
  </sheetViews>
  <sheetFormatPr defaultRowHeight="14.4"/>
  <cols>
    <col min="1" max="1" width="37.5546875" customWidth="1"/>
    <col min="2" max="2" width="17.5546875" style="20" customWidth="1"/>
    <col min="3" max="3" width="17.5546875" customWidth="1"/>
    <col min="4" max="4" width="13.5546875" customWidth="1"/>
    <col min="5" max="5" width="17.5546875" customWidth="1"/>
    <col min="7" max="7" width="40.5546875" customWidth="1"/>
  </cols>
  <sheetData>
    <row r="1" spans="1:7" ht="15.6">
      <c r="E1" s="1" t="s">
        <v>33</v>
      </c>
    </row>
    <row r="2" spans="1:7" ht="15.6">
      <c r="D2" s="12"/>
      <c r="E2" s="1" t="s">
        <v>1</v>
      </c>
    </row>
    <row r="3" spans="1:7" ht="15.6">
      <c r="D3" s="12"/>
      <c r="E3" s="1" t="s">
        <v>128</v>
      </c>
    </row>
    <row r="4" spans="1:7" ht="15.6">
      <c r="E4" s="1" t="s">
        <v>40</v>
      </c>
    </row>
    <row r="5" spans="1:7" ht="15.6">
      <c r="E5" s="1" t="s">
        <v>264</v>
      </c>
    </row>
    <row r="6" spans="1:7" ht="15.6">
      <c r="E6" s="1" t="s">
        <v>129</v>
      </c>
    </row>
    <row r="7" spans="1:7" ht="15.6">
      <c r="E7" s="1" t="s">
        <v>124</v>
      </c>
    </row>
    <row r="8" spans="1:7" ht="12.75" customHeight="1">
      <c r="A8" s="3"/>
      <c r="B8" s="21"/>
    </row>
    <row r="9" spans="1:7" ht="100.5" customHeight="1">
      <c r="A9" s="133" t="s">
        <v>131</v>
      </c>
      <c r="B9" s="133"/>
      <c r="C9" s="133"/>
      <c r="D9" s="133"/>
      <c r="E9" s="133"/>
    </row>
    <row r="10" spans="1:7" ht="16.2" thickBot="1">
      <c r="A10" s="10" t="s">
        <v>41</v>
      </c>
      <c r="E10" s="13" t="s">
        <v>42</v>
      </c>
    </row>
    <row r="11" spans="1:7" ht="32.25" customHeight="1" thickBot="1">
      <c r="A11" s="14" t="s">
        <v>34</v>
      </c>
      <c r="B11" s="22" t="s">
        <v>43</v>
      </c>
      <c r="C11" s="15" t="s">
        <v>44</v>
      </c>
      <c r="D11" s="15" t="s">
        <v>45</v>
      </c>
      <c r="E11" s="15" t="s">
        <v>4</v>
      </c>
    </row>
    <row r="12" spans="1:7" ht="18.600000000000001" thickBot="1">
      <c r="A12" s="8" t="s">
        <v>5</v>
      </c>
      <c r="B12" s="23"/>
      <c r="C12" s="16"/>
      <c r="D12" s="16"/>
      <c r="E12" s="108">
        <f>E16+E19+E34+E41+E43+E48+E58+E62+E66+E67+E74+E77+E80+E85+E87+E88+E90+E92+E94+E96+E98+E100+E103</f>
        <v>82453419.850000024</v>
      </c>
    </row>
    <row r="13" spans="1:7" ht="15" customHeight="1">
      <c r="A13" s="138" t="s">
        <v>46</v>
      </c>
      <c r="B13" s="140" t="s">
        <v>63</v>
      </c>
      <c r="C13" s="142"/>
      <c r="D13" s="144"/>
      <c r="E13" s="146">
        <f>E15</f>
        <v>10489658.789999999</v>
      </c>
    </row>
    <row r="14" spans="1:7" ht="33.75" customHeight="1" thickBot="1">
      <c r="A14" s="139"/>
      <c r="B14" s="141"/>
      <c r="C14" s="143"/>
      <c r="D14" s="145"/>
      <c r="E14" s="147"/>
    </row>
    <row r="15" spans="1:7" ht="24.75" customHeight="1" thickBot="1">
      <c r="A15" s="36" t="s">
        <v>38</v>
      </c>
      <c r="B15" s="43" t="s">
        <v>63</v>
      </c>
      <c r="C15" s="44">
        <v>9900000000</v>
      </c>
      <c r="D15" s="37"/>
      <c r="E15" s="109">
        <f>E16+E19+E24</f>
        <v>10489658.789999999</v>
      </c>
      <c r="G15" s="120"/>
    </row>
    <row r="16" spans="1:7" ht="60.75" customHeight="1" thickBot="1">
      <c r="A16" s="35" t="s">
        <v>47</v>
      </c>
      <c r="B16" s="45" t="s">
        <v>64</v>
      </c>
      <c r="C16" s="46"/>
      <c r="D16" s="34"/>
      <c r="E16" s="112">
        <f>E17</f>
        <v>1270113.8600000001</v>
      </c>
    </row>
    <row r="17" spans="1:5" ht="48" customHeight="1" thickBot="1">
      <c r="A17" s="6" t="s">
        <v>48</v>
      </c>
      <c r="B17" s="23" t="s">
        <v>64</v>
      </c>
      <c r="C17" s="16">
        <v>9900002030</v>
      </c>
      <c r="D17" s="16"/>
      <c r="E17" s="110">
        <f>E18</f>
        <v>1270113.8600000001</v>
      </c>
    </row>
    <row r="18" spans="1:5" ht="100.5" customHeight="1" thickBot="1">
      <c r="A18" s="6" t="s">
        <v>49</v>
      </c>
      <c r="B18" s="23" t="s">
        <v>64</v>
      </c>
      <c r="C18" s="16">
        <v>9900002030</v>
      </c>
      <c r="D18" s="16">
        <v>100</v>
      </c>
      <c r="E18" s="110">
        <v>1270113.8600000001</v>
      </c>
    </row>
    <row r="19" spans="1:5" ht="24.75" customHeight="1" thickBot="1">
      <c r="A19" s="35" t="s">
        <v>35</v>
      </c>
      <c r="B19" s="45" t="s">
        <v>91</v>
      </c>
      <c r="C19" s="34">
        <v>9900002040</v>
      </c>
      <c r="D19" s="34"/>
      <c r="E19" s="112">
        <f>E20+E21+E22</f>
        <v>9219544.9299999997</v>
      </c>
    </row>
    <row r="20" spans="1:5" ht="104.25" customHeight="1" thickBot="1">
      <c r="A20" s="6" t="s">
        <v>49</v>
      </c>
      <c r="B20" s="23" t="s">
        <v>91</v>
      </c>
      <c r="C20" s="80">
        <v>9900002040</v>
      </c>
      <c r="D20" s="16">
        <v>100</v>
      </c>
      <c r="E20" s="110">
        <v>6338732.3700000001</v>
      </c>
    </row>
    <row r="21" spans="1:5" ht="45.75" customHeight="1" thickBot="1">
      <c r="A21" s="76" t="s">
        <v>50</v>
      </c>
      <c r="B21" s="77" t="s">
        <v>91</v>
      </c>
      <c r="C21" s="80">
        <v>9900002040</v>
      </c>
      <c r="D21" s="78">
        <v>200</v>
      </c>
      <c r="E21" s="111">
        <v>2530095.46</v>
      </c>
    </row>
    <row r="22" spans="1:5" ht="32.25" customHeight="1">
      <c r="A22" s="134" t="s">
        <v>36</v>
      </c>
      <c r="B22" s="135" t="s">
        <v>91</v>
      </c>
      <c r="C22" s="136">
        <v>9900002040</v>
      </c>
      <c r="D22" s="136">
        <v>800</v>
      </c>
      <c r="E22" s="137">
        <v>350717.1</v>
      </c>
    </row>
    <row r="23" spans="1:5" ht="409.5" hidden="1" customHeight="1" thickBot="1">
      <c r="A23" s="134"/>
      <c r="B23" s="135"/>
      <c r="C23" s="136"/>
      <c r="D23" s="136"/>
      <c r="E23" s="137"/>
    </row>
    <row r="24" spans="1:5" ht="25.5" customHeight="1">
      <c r="A24" s="127" t="s">
        <v>51</v>
      </c>
      <c r="B24" s="92" t="s">
        <v>90</v>
      </c>
      <c r="C24" s="93"/>
      <c r="D24" s="128"/>
      <c r="E24" s="119">
        <f>E25</f>
        <v>0</v>
      </c>
    </row>
    <row r="25" spans="1:5" ht="26.25" customHeight="1" thickBot="1">
      <c r="A25" s="6" t="s">
        <v>38</v>
      </c>
      <c r="B25" s="23" t="s">
        <v>90</v>
      </c>
      <c r="C25" s="16">
        <v>99000000</v>
      </c>
      <c r="D25" s="17"/>
      <c r="E25" s="110">
        <f>E26</f>
        <v>0</v>
      </c>
    </row>
    <row r="26" spans="1:5" ht="48" customHeight="1" thickBot="1">
      <c r="A26" s="18" t="s">
        <v>52</v>
      </c>
      <c r="B26" s="23" t="s">
        <v>90</v>
      </c>
      <c r="C26" s="16">
        <v>99007500</v>
      </c>
      <c r="D26" s="17"/>
      <c r="E26" s="110">
        <f>E27</f>
        <v>0</v>
      </c>
    </row>
    <row r="27" spans="1:5" ht="30.75" customHeight="1" thickBot="1">
      <c r="A27" s="18" t="s">
        <v>36</v>
      </c>
      <c r="B27" s="23" t="s">
        <v>90</v>
      </c>
      <c r="C27" s="16">
        <v>99007500</v>
      </c>
      <c r="D27" s="16">
        <v>800</v>
      </c>
      <c r="E27" s="110">
        <v>0</v>
      </c>
    </row>
    <row r="28" spans="1:5" ht="32.25" customHeight="1" thickBot="1">
      <c r="A28" s="57" t="s">
        <v>53</v>
      </c>
      <c r="B28" s="58" t="s">
        <v>89</v>
      </c>
      <c r="C28" s="52"/>
      <c r="D28" s="52"/>
      <c r="E28" s="113">
        <f>E29</f>
        <v>0</v>
      </c>
    </row>
    <row r="29" spans="1:5" ht="29.25" customHeight="1" thickBot="1">
      <c r="A29" s="60" t="s">
        <v>38</v>
      </c>
      <c r="B29" s="43" t="s">
        <v>89</v>
      </c>
      <c r="C29" s="37">
        <v>9900000</v>
      </c>
      <c r="D29" s="37"/>
      <c r="E29" s="109">
        <f>E30</f>
        <v>0</v>
      </c>
    </row>
    <row r="30" spans="1:5" ht="39.75" customHeight="1" thickBot="1">
      <c r="A30" s="18" t="s">
        <v>54</v>
      </c>
      <c r="B30" s="23" t="s">
        <v>88</v>
      </c>
      <c r="C30" s="16">
        <v>99051180</v>
      </c>
      <c r="D30" s="16"/>
      <c r="E30" s="110">
        <v>0</v>
      </c>
    </row>
    <row r="31" spans="1:5" ht="79.5" customHeight="1" thickBot="1">
      <c r="A31" s="33" t="s">
        <v>55</v>
      </c>
      <c r="B31" s="45" t="s">
        <v>88</v>
      </c>
      <c r="C31" s="34">
        <v>99051180</v>
      </c>
      <c r="D31" s="34"/>
      <c r="E31" s="112">
        <v>0</v>
      </c>
    </row>
    <row r="32" spans="1:5" ht="99.75" customHeight="1" thickBot="1">
      <c r="A32" s="18" t="s">
        <v>49</v>
      </c>
      <c r="B32" s="23" t="s">
        <v>88</v>
      </c>
      <c r="C32" s="16">
        <v>9900051180</v>
      </c>
      <c r="D32" s="16">
        <v>100</v>
      </c>
      <c r="E32" s="110">
        <v>0</v>
      </c>
    </row>
    <row r="33" spans="1:5" ht="39.75" customHeight="1" thickBot="1">
      <c r="A33" s="6" t="s">
        <v>50</v>
      </c>
      <c r="B33" s="23" t="s">
        <v>88</v>
      </c>
      <c r="C33" s="16">
        <v>9900051180</v>
      </c>
      <c r="D33" s="16">
        <v>200</v>
      </c>
      <c r="E33" s="110">
        <v>0</v>
      </c>
    </row>
    <row r="34" spans="1:5" ht="39.75" customHeight="1">
      <c r="A34" s="76" t="s">
        <v>50</v>
      </c>
      <c r="B34" s="77" t="s">
        <v>121</v>
      </c>
      <c r="C34" s="78">
        <v>2110424300</v>
      </c>
      <c r="D34" s="78">
        <v>200</v>
      </c>
      <c r="E34" s="117">
        <v>20000</v>
      </c>
    </row>
    <row r="35" spans="1:5" ht="77.25" customHeight="1">
      <c r="A35" s="91" t="s">
        <v>120</v>
      </c>
      <c r="B35" s="92" t="s">
        <v>121</v>
      </c>
      <c r="C35" s="93">
        <v>2110474040</v>
      </c>
      <c r="D35" s="93"/>
      <c r="E35" s="119">
        <f>E36</f>
        <v>0</v>
      </c>
    </row>
    <row r="36" spans="1:5" ht="47.25" customHeight="1" thickBot="1">
      <c r="A36" s="90" t="s">
        <v>50</v>
      </c>
      <c r="B36" s="23" t="s">
        <v>121</v>
      </c>
      <c r="C36" s="16">
        <v>2114374040</v>
      </c>
      <c r="D36" s="16">
        <v>200</v>
      </c>
      <c r="E36" s="110">
        <v>0</v>
      </c>
    </row>
    <row r="37" spans="1:5" ht="28.5" customHeight="1" thickBot="1">
      <c r="A37" s="47" t="s">
        <v>56</v>
      </c>
      <c r="B37" s="48" t="s">
        <v>87</v>
      </c>
      <c r="C37" s="49"/>
      <c r="D37" s="50"/>
      <c r="E37" s="123">
        <f>E41+E47+E51</f>
        <v>6237295.9399999995</v>
      </c>
    </row>
    <row r="38" spans="1:5" ht="45" customHeight="1">
      <c r="A38" s="53" t="s">
        <v>65</v>
      </c>
      <c r="B38" s="54" t="s">
        <v>86</v>
      </c>
      <c r="C38" s="55"/>
      <c r="D38" s="56"/>
      <c r="E38" s="114">
        <f>E39</f>
        <v>0</v>
      </c>
    </row>
    <row r="39" spans="1:5" ht="21.75" customHeight="1" thickBot="1">
      <c r="A39" s="6" t="s">
        <v>38</v>
      </c>
      <c r="B39" s="23" t="s">
        <v>86</v>
      </c>
      <c r="C39" s="16">
        <v>99000000</v>
      </c>
      <c r="D39" s="16"/>
      <c r="E39" s="110">
        <v>0</v>
      </c>
    </row>
    <row r="40" spans="1:5" ht="41.25" customHeight="1" thickBot="1">
      <c r="A40" s="35" t="s">
        <v>57</v>
      </c>
      <c r="B40" s="45" t="s">
        <v>86</v>
      </c>
      <c r="C40" s="34">
        <v>99003480</v>
      </c>
      <c r="D40" s="34"/>
      <c r="E40" s="112">
        <f>E41</f>
        <v>50746</v>
      </c>
    </row>
    <row r="41" spans="1:5" ht="27.75" customHeight="1" thickBot="1">
      <c r="A41" s="6" t="s">
        <v>36</v>
      </c>
      <c r="B41" s="23" t="s">
        <v>86</v>
      </c>
      <c r="C41" s="16">
        <v>9900348</v>
      </c>
      <c r="D41" s="16">
        <v>800</v>
      </c>
      <c r="E41" s="115">
        <v>50746</v>
      </c>
    </row>
    <row r="42" spans="1:5" ht="27.75" customHeight="1" thickBot="1">
      <c r="A42" s="65" t="s">
        <v>101</v>
      </c>
      <c r="B42" s="51" t="s">
        <v>102</v>
      </c>
      <c r="C42" s="40"/>
      <c r="D42" s="40"/>
      <c r="E42" s="116">
        <f>E43</f>
        <v>5557465</v>
      </c>
    </row>
    <row r="43" spans="1:5" ht="156.75" customHeight="1" thickBot="1">
      <c r="A43" s="86" t="s">
        <v>132</v>
      </c>
      <c r="B43" s="45" t="s">
        <v>102</v>
      </c>
      <c r="C43" s="34">
        <v>2010000000</v>
      </c>
      <c r="D43" s="34"/>
      <c r="E43" s="112">
        <f>E44+E46</f>
        <v>5557465</v>
      </c>
    </row>
    <row r="44" spans="1:5" ht="123" customHeight="1" thickBot="1">
      <c r="A44" s="86" t="s">
        <v>116</v>
      </c>
      <c r="B44" s="45" t="s">
        <v>102</v>
      </c>
      <c r="C44" s="34">
        <v>2010174040</v>
      </c>
      <c r="D44" s="34"/>
      <c r="E44" s="112">
        <f>E45</f>
        <v>0</v>
      </c>
    </row>
    <row r="45" spans="1:5" ht="41.25" customHeight="1" thickBot="1">
      <c r="A45" s="69" t="s">
        <v>50</v>
      </c>
      <c r="B45" s="66" t="s">
        <v>102</v>
      </c>
      <c r="C45" s="67">
        <v>2010174040</v>
      </c>
      <c r="D45" s="67">
        <v>200</v>
      </c>
      <c r="E45" s="115">
        <v>0</v>
      </c>
    </row>
    <row r="46" spans="1:5" ht="138.75" customHeight="1" thickBot="1">
      <c r="A46" s="86" t="s">
        <v>116</v>
      </c>
      <c r="B46" s="45" t="s">
        <v>102</v>
      </c>
      <c r="C46" s="34">
        <v>20103150</v>
      </c>
      <c r="D46" s="34"/>
      <c r="E46" s="112">
        <f>E47</f>
        <v>5557465</v>
      </c>
    </row>
    <row r="47" spans="1:5" ht="45" customHeight="1" thickBot="1">
      <c r="A47" s="69" t="s">
        <v>50</v>
      </c>
      <c r="B47" s="66" t="s">
        <v>102</v>
      </c>
      <c r="C47" s="67">
        <v>20103150</v>
      </c>
      <c r="D47" s="67">
        <v>200</v>
      </c>
      <c r="E47" s="115">
        <v>5557465</v>
      </c>
    </row>
    <row r="48" spans="1:5" ht="41.25" customHeight="1" thickBot="1">
      <c r="A48" s="39" t="s">
        <v>58</v>
      </c>
      <c r="B48" s="51" t="s">
        <v>85</v>
      </c>
      <c r="C48" s="52"/>
      <c r="D48" s="40"/>
      <c r="E48" s="116">
        <f>E49+E52</f>
        <v>629084.93999999994</v>
      </c>
    </row>
    <row r="49" spans="1:7" ht="159.75" customHeight="1" thickBot="1">
      <c r="A49" s="36" t="s">
        <v>133</v>
      </c>
      <c r="B49" s="43" t="s">
        <v>85</v>
      </c>
      <c r="C49" s="37">
        <v>1710000000</v>
      </c>
      <c r="D49" s="37"/>
      <c r="E49" s="109">
        <f>E50</f>
        <v>629084.93999999994</v>
      </c>
      <c r="G49">
        <f>1270113.86+9219544.93+20000+50746+5557465+629084.94+2058.44+71062.53+310776+6770112.55+10804309.02+16676997.96+242525.19+600000+9048750+2134652.02+8711887.58+115201.79+9171637.51+631233.09+300000+115261.44</f>
        <v>82453419.850000009</v>
      </c>
    </row>
    <row r="50" spans="1:7" ht="42" customHeight="1" thickBot="1">
      <c r="A50" s="35" t="s">
        <v>59</v>
      </c>
      <c r="B50" s="45" t="s">
        <v>85</v>
      </c>
      <c r="C50" s="34">
        <v>1710103330</v>
      </c>
      <c r="D50" s="34"/>
      <c r="E50" s="112">
        <f>E51</f>
        <v>629084.93999999994</v>
      </c>
    </row>
    <row r="51" spans="1:7" ht="41.25" customHeight="1">
      <c r="A51" s="76" t="s">
        <v>50</v>
      </c>
      <c r="B51" s="77" t="s">
        <v>85</v>
      </c>
      <c r="C51" s="89">
        <v>1710103330</v>
      </c>
      <c r="D51" s="78">
        <v>200</v>
      </c>
      <c r="E51" s="117">
        <v>629084.93999999994</v>
      </c>
    </row>
    <row r="52" spans="1:7" ht="41.25" customHeight="1">
      <c r="A52" s="91" t="s">
        <v>59</v>
      </c>
      <c r="B52" s="92" t="s">
        <v>85</v>
      </c>
      <c r="C52" s="93">
        <v>9900003330</v>
      </c>
      <c r="D52" s="93"/>
      <c r="E52" s="118">
        <f>E53</f>
        <v>0</v>
      </c>
    </row>
    <row r="53" spans="1:7" ht="41.25" customHeight="1">
      <c r="A53" s="76" t="s">
        <v>50</v>
      </c>
      <c r="B53" s="77" t="s">
        <v>85</v>
      </c>
      <c r="C53" s="126">
        <v>9900003330</v>
      </c>
      <c r="D53" s="78">
        <v>200</v>
      </c>
      <c r="E53" s="111"/>
    </row>
    <row r="54" spans="1:7" ht="42" customHeight="1">
      <c r="A54" s="83" t="s">
        <v>60</v>
      </c>
      <c r="B54" s="84" t="s">
        <v>84</v>
      </c>
      <c r="C54" s="85"/>
      <c r="D54" s="82"/>
      <c r="E54" s="124">
        <f>E55</f>
        <v>71265071.950000003</v>
      </c>
    </row>
    <row r="55" spans="1:7" ht="195" customHeight="1" thickBot="1">
      <c r="A55" s="36" t="s">
        <v>134</v>
      </c>
      <c r="B55" s="43" t="s">
        <v>84</v>
      </c>
      <c r="C55" s="37">
        <v>2110000000</v>
      </c>
      <c r="D55" s="37"/>
      <c r="E55" s="125">
        <f>E56+E67+E78</f>
        <v>71265071.950000003</v>
      </c>
    </row>
    <row r="56" spans="1:7" ht="22.5" customHeight="1" thickBot="1">
      <c r="A56" s="35" t="s">
        <v>37</v>
      </c>
      <c r="B56" s="45" t="s">
        <v>83</v>
      </c>
      <c r="C56" s="34"/>
      <c r="D56" s="34"/>
      <c r="E56" s="112">
        <f>E58+E62+E66+E69+E71+E74+E77</f>
        <v>17958318.539999999</v>
      </c>
    </row>
    <row r="57" spans="1:7" ht="27.75" customHeight="1" thickBot="1">
      <c r="A57" s="6" t="s">
        <v>61</v>
      </c>
      <c r="B57" s="23" t="s">
        <v>83</v>
      </c>
      <c r="C57" s="16">
        <v>2110103530</v>
      </c>
      <c r="D57" s="16"/>
      <c r="E57" s="110">
        <f>E58</f>
        <v>2058.44</v>
      </c>
    </row>
    <row r="58" spans="1:7" ht="30.75" customHeight="1" thickBot="1">
      <c r="A58" s="35" t="s">
        <v>36</v>
      </c>
      <c r="B58" s="45" t="s">
        <v>83</v>
      </c>
      <c r="C58" s="34">
        <v>2110103530</v>
      </c>
      <c r="D58" s="34">
        <v>200</v>
      </c>
      <c r="E58" s="112">
        <v>2058.44</v>
      </c>
    </row>
    <row r="59" spans="1:7" ht="107.25" customHeight="1" thickBot="1">
      <c r="A59" s="39" t="s">
        <v>241</v>
      </c>
      <c r="B59" s="51" t="s">
        <v>83</v>
      </c>
      <c r="C59" s="40">
        <v>2110103610</v>
      </c>
      <c r="D59" s="40"/>
      <c r="E59" s="116"/>
    </row>
    <row r="60" spans="1:7" ht="81" customHeight="1" thickBot="1">
      <c r="A60" s="130" t="s">
        <v>242</v>
      </c>
      <c r="B60" s="51" t="s">
        <v>83</v>
      </c>
      <c r="C60" s="40">
        <v>2110103610</v>
      </c>
      <c r="D60" s="40"/>
      <c r="E60" s="116"/>
    </row>
    <row r="61" spans="1:7" ht="89.25" customHeight="1" thickBot="1">
      <c r="A61" s="129" t="s">
        <v>243</v>
      </c>
      <c r="B61" s="51" t="s">
        <v>83</v>
      </c>
      <c r="C61" s="40">
        <v>2110103610</v>
      </c>
      <c r="D61" s="40"/>
      <c r="E61" s="116"/>
    </row>
    <row r="62" spans="1:7" ht="45" customHeight="1" thickBot="1">
      <c r="A62" s="35" t="s">
        <v>244</v>
      </c>
      <c r="B62" s="45" t="s">
        <v>83</v>
      </c>
      <c r="C62" s="34">
        <v>2110103610</v>
      </c>
      <c r="D62" s="34">
        <v>200</v>
      </c>
      <c r="E62" s="112">
        <v>71062.53</v>
      </c>
    </row>
    <row r="63" spans="1:7" ht="45" customHeight="1" thickBot="1">
      <c r="A63" s="39"/>
      <c r="B63" s="51" t="s">
        <v>83</v>
      </c>
      <c r="C63" s="40">
        <v>2110198210</v>
      </c>
      <c r="D63" s="40"/>
      <c r="E63" s="116"/>
    </row>
    <row r="64" spans="1:7" ht="83.25" customHeight="1" thickBot="1">
      <c r="A64" s="39" t="s">
        <v>245</v>
      </c>
      <c r="B64" s="51" t="s">
        <v>83</v>
      </c>
      <c r="C64" s="40">
        <v>2110198210</v>
      </c>
      <c r="D64" s="40"/>
      <c r="E64" s="116"/>
    </row>
    <row r="65" spans="1:5" ht="137.25" customHeight="1" thickBot="1">
      <c r="A65" s="39" t="s">
        <v>246</v>
      </c>
      <c r="B65" s="51" t="s">
        <v>83</v>
      </c>
      <c r="C65" s="40">
        <v>2110198210</v>
      </c>
      <c r="D65" s="40"/>
      <c r="E65" s="116"/>
    </row>
    <row r="66" spans="1:5" ht="63.75" customHeight="1" thickBot="1">
      <c r="A66" s="35" t="s">
        <v>247</v>
      </c>
      <c r="B66" s="45" t="s">
        <v>83</v>
      </c>
      <c r="C66" s="34">
        <v>2110198210</v>
      </c>
      <c r="D66" s="34">
        <v>600</v>
      </c>
      <c r="E66" s="112">
        <v>310776</v>
      </c>
    </row>
    <row r="67" spans="1:5" ht="27.75" customHeight="1" thickBot="1">
      <c r="A67" s="61" t="s">
        <v>97</v>
      </c>
      <c r="B67" s="23" t="s">
        <v>96</v>
      </c>
      <c r="C67" s="16">
        <v>2110198210</v>
      </c>
      <c r="D67" s="16"/>
      <c r="E67" s="115">
        <f>E69+E70</f>
        <v>6770112.5500000007</v>
      </c>
    </row>
    <row r="68" spans="1:5" ht="46.5" customHeight="1" thickBot="1">
      <c r="A68" s="61" t="s">
        <v>98</v>
      </c>
      <c r="B68" s="23" t="s">
        <v>96</v>
      </c>
      <c r="C68" s="16">
        <v>2110203560</v>
      </c>
      <c r="D68" s="16"/>
      <c r="E68" s="115">
        <f>E69</f>
        <v>962760.9</v>
      </c>
    </row>
    <row r="69" spans="1:5" ht="30" customHeight="1" thickBot="1">
      <c r="A69" s="35" t="s">
        <v>50</v>
      </c>
      <c r="B69" s="45" t="s">
        <v>96</v>
      </c>
      <c r="C69" s="34">
        <v>2110203560</v>
      </c>
      <c r="D69" s="34">
        <v>200</v>
      </c>
      <c r="E69" s="112">
        <v>962760.9</v>
      </c>
    </row>
    <row r="70" spans="1:5" ht="27.75" customHeight="1" thickBot="1">
      <c r="A70" s="35" t="s">
        <v>98</v>
      </c>
      <c r="B70" s="45" t="s">
        <v>96</v>
      </c>
      <c r="C70" s="34" t="s">
        <v>119</v>
      </c>
      <c r="D70" s="34"/>
      <c r="E70" s="112">
        <f>E71</f>
        <v>5807351.6500000004</v>
      </c>
    </row>
    <row r="71" spans="1:5" ht="40.5" customHeight="1" thickBot="1">
      <c r="A71" s="39" t="s">
        <v>36</v>
      </c>
      <c r="B71" s="51" t="s">
        <v>96</v>
      </c>
      <c r="C71" s="40">
        <v>2110203560</v>
      </c>
      <c r="D71" s="40">
        <v>800</v>
      </c>
      <c r="E71" s="116">
        <v>5807351.6500000004</v>
      </c>
    </row>
    <row r="72" spans="1:5" ht="87" customHeight="1" thickBot="1">
      <c r="A72" s="39" t="s">
        <v>242</v>
      </c>
      <c r="B72" s="51" t="s">
        <v>96</v>
      </c>
      <c r="C72" s="40" t="s">
        <v>248</v>
      </c>
      <c r="D72" s="40"/>
      <c r="E72" s="116"/>
    </row>
    <row r="73" spans="1:5" ht="89.25" customHeight="1" thickBot="1">
      <c r="A73" s="39" t="s">
        <v>249</v>
      </c>
      <c r="B73" s="51" t="s">
        <v>96</v>
      </c>
      <c r="C73" s="40" t="s">
        <v>248</v>
      </c>
      <c r="D73" s="40"/>
      <c r="E73" s="116"/>
    </row>
    <row r="74" spans="1:5" ht="95.25" customHeight="1" thickBot="1">
      <c r="A74" s="35" t="s">
        <v>250</v>
      </c>
      <c r="B74" s="45" t="s">
        <v>96</v>
      </c>
      <c r="C74" s="34" t="s">
        <v>248</v>
      </c>
      <c r="D74" s="34">
        <v>200</v>
      </c>
      <c r="E74" s="112">
        <v>1736026.67</v>
      </c>
    </row>
    <row r="75" spans="1:5" ht="31.5" customHeight="1" thickBot="1">
      <c r="A75" s="94" t="s">
        <v>36</v>
      </c>
      <c r="B75" s="23" t="s">
        <v>96</v>
      </c>
      <c r="C75" s="80" t="s">
        <v>248</v>
      </c>
      <c r="D75" s="16"/>
      <c r="E75" s="115"/>
    </row>
    <row r="76" spans="1:5" ht="123" customHeight="1" thickBot="1">
      <c r="A76" s="94" t="s">
        <v>251</v>
      </c>
      <c r="B76" s="23" t="s">
        <v>96</v>
      </c>
      <c r="C76" s="80" t="s">
        <v>248</v>
      </c>
      <c r="D76" s="16"/>
      <c r="E76" s="115"/>
    </row>
    <row r="77" spans="1:5" ht="158.25" customHeight="1" thickBot="1">
      <c r="A77" s="35" t="s">
        <v>252</v>
      </c>
      <c r="B77" s="45" t="s">
        <v>96</v>
      </c>
      <c r="C77" s="34" t="s">
        <v>248</v>
      </c>
      <c r="D77" s="34">
        <v>800</v>
      </c>
      <c r="E77" s="112">
        <v>9068282.3499999996</v>
      </c>
    </row>
    <row r="78" spans="1:5" ht="23.25" customHeight="1" thickBot="1">
      <c r="A78" s="35" t="s">
        <v>39</v>
      </c>
      <c r="B78" s="45" t="s">
        <v>82</v>
      </c>
      <c r="C78" s="46"/>
      <c r="D78" s="34"/>
      <c r="E78" s="112">
        <f>E79+E82+E87+E88+E90+E92+E94+E96</f>
        <v>46536640.859999999</v>
      </c>
    </row>
    <row r="79" spans="1:5" ht="43.5" customHeight="1" thickBot="1">
      <c r="A79" s="35" t="s">
        <v>62</v>
      </c>
      <c r="B79" s="45" t="s">
        <v>82</v>
      </c>
      <c r="C79" s="34">
        <v>2110306050</v>
      </c>
      <c r="D79" s="34"/>
      <c r="E79" s="112">
        <f>E80</f>
        <v>16676997.960000001</v>
      </c>
    </row>
    <row r="80" spans="1:5" ht="40.5" customHeight="1" thickBot="1">
      <c r="A80" s="35" t="s">
        <v>50</v>
      </c>
      <c r="B80" s="45" t="s">
        <v>82</v>
      </c>
      <c r="C80" s="34">
        <v>2110306050</v>
      </c>
      <c r="D80" s="34">
        <v>200</v>
      </c>
      <c r="E80" s="112">
        <v>16676997.960000001</v>
      </c>
    </row>
    <row r="81" spans="1:5" ht="44.25" customHeight="1" thickBot="1">
      <c r="A81" s="35" t="s">
        <v>50</v>
      </c>
      <c r="B81" s="45" t="s">
        <v>82</v>
      </c>
      <c r="C81" s="34">
        <v>2110306050</v>
      </c>
      <c r="D81" s="34">
        <v>243</v>
      </c>
      <c r="E81" s="112">
        <v>116619.03</v>
      </c>
    </row>
    <row r="82" spans="1:5" ht="40.5" customHeight="1" thickBot="1">
      <c r="A82" s="39" t="s">
        <v>36</v>
      </c>
      <c r="B82" s="51" t="s">
        <v>82</v>
      </c>
      <c r="C82" s="40">
        <v>2110306050</v>
      </c>
      <c r="D82" s="40"/>
      <c r="E82" s="116">
        <f>E83</f>
        <v>77514</v>
      </c>
    </row>
    <row r="83" spans="1:5" ht="40.5" customHeight="1" thickBot="1">
      <c r="A83" s="35" t="s">
        <v>253</v>
      </c>
      <c r="B83" s="45" t="s">
        <v>82</v>
      </c>
      <c r="C83" s="34">
        <v>2110306050</v>
      </c>
      <c r="D83" s="34">
        <v>850</v>
      </c>
      <c r="E83" s="112">
        <v>77514</v>
      </c>
    </row>
    <row r="84" spans="1:5" ht="40.5" customHeight="1" thickBot="1">
      <c r="A84" s="39" t="s">
        <v>254</v>
      </c>
      <c r="B84" s="51" t="s">
        <v>82</v>
      </c>
      <c r="C84" s="40">
        <v>2110306400</v>
      </c>
      <c r="D84" s="40"/>
      <c r="E84" s="116"/>
    </row>
    <row r="85" spans="1:5" ht="84.75" customHeight="1" thickBot="1">
      <c r="A85" s="35" t="s">
        <v>242</v>
      </c>
      <c r="B85" s="45" t="s">
        <v>82</v>
      </c>
      <c r="C85" s="34">
        <v>2110306400</v>
      </c>
      <c r="D85" s="34">
        <v>200</v>
      </c>
      <c r="E85" s="112">
        <v>242525.19</v>
      </c>
    </row>
    <row r="86" spans="1:5" ht="56.25" customHeight="1" thickBot="1">
      <c r="A86" s="35" t="s">
        <v>62</v>
      </c>
      <c r="B86" s="45" t="s">
        <v>82</v>
      </c>
      <c r="C86" s="34">
        <v>2110374040</v>
      </c>
      <c r="D86" s="34"/>
      <c r="E86" s="112">
        <f>E87</f>
        <v>600000</v>
      </c>
    </row>
    <row r="87" spans="1:5" ht="38.25" customHeight="1" thickBot="1">
      <c r="A87" s="35" t="s">
        <v>50</v>
      </c>
      <c r="B87" s="45" t="s">
        <v>82</v>
      </c>
      <c r="C87" s="34">
        <v>2110374040</v>
      </c>
      <c r="D87" s="34">
        <v>200</v>
      </c>
      <c r="E87" s="112">
        <v>600000</v>
      </c>
    </row>
    <row r="88" spans="1:5" ht="93" customHeight="1" thickBot="1">
      <c r="A88" s="35" t="s">
        <v>255</v>
      </c>
      <c r="B88" s="45" t="s">
        <v>82</v>
      </c>
      <c r="C88" s="34" t="s">
        <v>126</v>
      </c>
      <c r="D88" s="34">
        <v>400</v>
      </c>
      <c r="E88" s="112">
        <v>9048750</v>
      </c>
    </row>
    <row r="89" spans="1:5" ht="93" customHeight="1" thickBot="1">
      <c r="A89" s="39"/>
      <c r="B89" s="51" t="s">
        <v>82</v>
      </c>
      <c r="C89" s="40" t="s">
        <v>126</v>
      </c>
      <c r="D89" s="40"/>
      <c r="E89" s="116">
        <f>E90</f>
        <v>2134652.02</v>
      </c>
    </row>
    <row r="90" spans="1:5" ht="93" customHeight="1" thickBot="1">
      <c r="A90" s="35" t="s">
        <v>242</v>
      </c>
      <c r="B90" s="45" t="s">
        <v>82</v>
      </c>
      <c r="C90" s="34" t="s">
        <v>126</v>
      </c>
      <c r="D90" s="34">
        <v>200</v>
      </c>
      <c r="E90" s="112">
        <v>2134652.02</v>
      </c>
    </row>
    <row r="91" spans="1:5" ht="93" customHeight="1" thickBot="1">
      <c r="A91" s="39"/>
      <c r="B91" s="51" t="s">
        <v>82</v>
      </c>
      <c r="C91" s="40" t="s">
        <v>256</v>
      </c>
      <c r="D91" s="40"/>
      <c r="E91" s="116">
        <f>E92</f>
        <v>8711887.5800000001</v>
      </c>
    </row>
    <row r="92" spans="1:5" ht="93" customHeight="1" thickBot="1">
      <c r="A92" s="35" t="s">
        <v>242</v>
      </c>
      <c r="B92" s="45" t="s">
        <v>82</v>
      </c>
      <c r="C92" s="34" t="s">
        <v>256</v>
      </c>
      <c r="D92" s="34">
        <v>200</v>
      </c>
      <c r="E92" s="112">
        <v>8711887.5800000001</v>
      </c>
    </row>
    <row r="93" spans="1:5" ht="93" customHeight="1" thickBot="1">
      <c r="A93" s="39"/>
      <c r="B93" s="51" t="s">
        <v>82</v>
      </c>
      <c r="C93" s="40" t="s">
        <v>257</v>
      </c>
      <c r="D93" s="40"/>
      <c r="E93" s="116">
        <f>E94</f>
        <v>115201.79</v>
      </c>
    </row>
    <row r="94" spans="1:5" ht="93" customHeight="1" thickBot="1">
      <c r="A94" s="35" t="s">
        <v>242</v>
      </c>
      <c r="B94" s="45" t="s">
        <v>82</v>
      </c>
      <c r="C94" s="34" t="s">
        <v>257</v>
      </c>
      <c r="D94" s="34">
        <v>200</v>
      </c>
      <c r="E94" s="112">
        <v>115201.79</v>
      </c>
    </row>
    <row r="95" spans="1:5" ht="93" customHeight="1" thickBot="1">
      <c r="A95" s="39"/>
      <c r="B95" s="51" t="s">
        <v>82</v>
      </c>
      <c r="C95" s="40" t="s">
        <v>258</v>
      </c>
      <c r="D95" s="40"/>
      <c r="E95" s="116">
        <f>E96</f>
        <v>9171637.5099999998</v>
      </c>
    </row>
    <row r="96" spans="1:5" ht="93" customHeight="1" thickBot="1">
      <c r="A96" s="35" t="s">
        <v>242</v>
      </c>
      <c r="B96" s="45" t="s">
        <v>82</v>
      </c>
      <c r="C96" s="34" t="s">
        <v>258</v>
      </c>
      <c r="D96" s="34">
        <v>200</v>
      </c>
      <c r="E96" s="112">
        <v>9171637.5099999998</v>
      </c>
    </row>
    <row r="97" spans="1:5" ht="93" customHeight="1" thickBot="1">
      <c r="A97" s="39"/>
      <c r="B97" s="51" t="s">
        <v>127</v>
      </c>
      <c r="C97" s="40">
        <v>9900041200</v>
      </c>
      <c r="D97" s="40"/>
      <c r="E97" s="116">
        <f>E98</f>
        <v>631233.09</v>
      </c>
    </row>
    <row r="98" spans="1:5" ht="93" customHeight="1" thickBot="1">
      <c r="A98" s="35" t="s">
        <v>242</v>
      </c>
      <c r="B98" s="45" t="s">
        <v>127</v>
      </c>
      <c r="C98" s="34">
        <v>990041200</v>
      </c>
      <c r="D98" s="34">
        <v>200</v>
      </c>
      <c r="E98" s="112">
        <v>631233.09</v>
      </c>
    </row>
    <row r="99" spans="1:5" ht="93" customHeight="1" thickBot="1">
      <c r="A99" s="39"/>
      <c r="B99" s="51" t="s">
        <v>127</v>
      </c>
      <c r="C99" s="40">
        <v>9900074040</v>
      </c>
      <c r="D99" s="40"/>
      <c r="E99" s="116">
        <f>E100</f>
        <v>300000</v>
      </c>
    </row>
    <row r="100" spans="1:5" ht="93" customHeight="1" thickBot="1">
      <c r="A100" s="35" t="s">
        <v>242</v>
      </c>
      <c r="B100" s="45" t="s">
        <v>127</v>
      </c>
      <c r="C100" s="34">
        <v>9900074040</v>
      </c>
      <c r="D100" s="34">
        <v>200</v>
      </c>
      <c r="E100" s="112">
        <v>300000</v>
      </c>
    </row>
    <row r="101" spans="1:5" ht="53.25" customHeight="1" thickBot="1">
      <c r="A101" s="39" t="s">
        <v>109</v>
      </c>
      <c r="B101" s="51" t="s">
        <v>259</v>
      </c>
      <c r="C101" s="40">
        <v>990007400</v>
      </c>
      <c r="D101" s="40"/>
      <c r="E101" s="116">
        <f>E103</f>
        <v>115261.44</v>
      </c>
    </row>
    <row r="102" spans="1:5" ht="35.25" customHeight="1" thickBot="1">
      <c r="A102" s="39" t="s">
        <v>260</v>
      </c>
      <c r="B102" s="51" t="s">
        <v>259</v>
      </c>
      <c r="C102" s="40">
        <v>990007400</v>
      </c>
      <c r="D102" s="40"/>
      <c r="E102" s="116">
        <f>E103</f>
        <v>115261.44</v>
      </c>
    </row>
    <row r="103" spans="1:5" ht="47.25" customHeight="1" thickBot="1">
      <c r="A103" s="35" t="s">
        <v>110</v>
      </c>
      <c r="B103" s="45" t="s">
        <v>259</v>
      </c>
      <c r="C103" s="34">
        <v>990007400</v>
      </c>
      <c r="D103" s="34">
        <v>500</v>
      </c>
      <c r="E103" s="112">
        <v>115261.44</v>
      </c>
    </row>
    <row r="104" spans="1:5" ht="69.75" hidden="1" customHeight="1" thickBot="1">
      <c r="A104" s="72" t="s">
        <v>108</v>
      </c>
      <c r="B104" s="58" t="s">
        <v>107</v>
      </c>
      <c r="C104" s="52"/>
      <c r="D104" s="52"/>
      <c r="E104" s="59">
        <f>E105</f>
        <v>0</v>
      </c>
    </row>
    <row r="105" spans="1:5" ht="42" hidden="1" customHeight="1" thickBot="1">
      <c r="A105" s="73" t="s">
        <v>109</v>
      </c>
      <c r="B105" s="45" t="s">
        <v>107</v>
      </c>
      <c r="C105" s="34">
        <v>990000</v>
      </c>
      <c r="D105" s="34"/>
      <c r="E105" s="32">
        <f>E106</f>
        <v>0</v>
      </c>
    </row>
    <row r="106" spans="1:5" ht="41.25" hidden="1" customHeight="1" thickBot="1">
      <c r="A106" s="71" t="s">
        <v>110</v>
      </c>
      <c r="B106" s="23" t="s">
        <v>111</v>
      </c>
      <c r="C106" s="16">
        <v>9907600</v>
      </c>
      <c r="D106" s="16">
        <v>540</v>
      </c>
      <c r="E106" s="7"/>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54"/>
  <sheetViews>
    <sheetView view="pageBreakPreview" topLeftCell="A10" zoomScaleSheetLayoutView="100" workbookViewId="0">
      <selection activeCell="A9" sqref="A9:D9"/>
    </sheetView>
  </sheetViews>
  <sheetFormatPr defaultRowHeight="14.4"/>
  <cols>
    <col min="1" max="1" width="63.5546875" customWidth="1"/>
    <col min="2" max="2" width="14.44140625" customWidth="1"/>
    <col min="4" max="4" width="15" customWidth="1"/>
  </cols>
  <sheetData>
    <row r="1" spans="1:4" ht="15.6">
      <c r="A1" s="1"/>
      <c r="D1" s="1" t="s">
        <v>69</v>
      </c>
    </row>
    <row r="2" spans="1:4" ht="15.6">
      <c r="A2" s="1"/>
      <c r="D2" s="1" t="s">
        <v>1</v>
      </c>
    </row>
    <row r="3" spans="1:4" ht="15.6">
      <c r="A3" s="1"/>
      <c r="D3" s="1" t="s">
        <v>128</v>
      </c>
    </row>
    <row r="4" spans="1:4" ht="15.6">
      <c r="A4" s="1"/>
      <c r="D4" s="1" t="s">
        <v>40</v>
      </c>
    </row>
    <row r="5" spans="1:4" ht="15.6">
      <c r="A5" s="1"/>
      <c r="D5" s="1" t="s">
        <v>264</v>
      </c>
    </row>
    <row r="6" spans="1:4" ht="15.6">
      <c r="A6" s="10"/>
      <c r="D6" s="1" t="s">
        <v>129</v>
      </c>
    </row>
    <row r="7" spans="1:4" ht="16.8">
      <c r="A7" s="11"/>
      <c r="D7" s="1" t="s">
        <v>124</v>
      </c>
    </row>
    <row r="8" spans="1:4" ht="15.6">
      <c r="A8" s="3"/>
    </row>
    <row r="9" spans="1:4" ht="134.25" customHeight="1">
      <c r="A9" s="148" t="s">
        <v>135</v>
      </c>
      <c r="B9" s="148"/>
      <c r="C9" s="148"/>
      <c r="D9" s="148"/>
    </row>
    <row r="10" spans="1:4" ht="16.2" thickBot="1">
      <c r="A10" s="1"/>
      <c r="D10" s="13" t="s">
        <v>42</v>
      </c>
    </row>
    <row r="11" spans="1:4" ht="32.25" customHeight="1" thickBot="1">
      <c r="A11" s="14" t="s">
        <v>34</v>
      </c>
      <c r="B11" s="15" t="s">
        <v>44</v>
      </c>
      <c r="C11" s="15" t="s">
        <v>45</v>
      </c>
      <c r="D11" s="15" t="s">
        <v>4</v>
      </c>
    </row>
    <row r="12" spans="1:4" ht="18.600000000000001" thickBot="1">
      <c r="A12" s="8" t="s">
        <v>5</v>
      </c>
      <c r="B12" s="16"/>
      <c r="C12" s="16"/>
      <c r="D12" s="5">
        <f>D13+D16+D21+D39</f>
        <v>30374300</v>
      </c>
    </row>
    <row r="13" spans="1:4" ht="96" customHeight="1" thickBot="1">
      <c r="A13" s="36" t="s">
        <v>133</v>
      </c>
      <c r="B13" s="37">
        <v>1710000000</v>
      </c>
      <c r="C13" s="37"/>
      <c r="D13" s="38">
        <f>D14</f>
        <v>0</v>
      </c>
    </row>
    <row r="14" spans="1:4" ht="25.5" customHeight="1" thickBot="1">
      <c r="A14" s="35" t="s">
        <v>59</v>
      </c>
      <c r="B14" s="34">
        <v>1710103330</v>
      </c>
      <c r="C14" s="34"/>
      <c r="D14" s="32">
        <f>D15</f>
        <v>0</v>
      </c>
    </row>
    <row r="15" spans="1:4" ht="42" customHeight="1" thickBot="1">
      <c r="A15" s="6" t="s">
        <v>50</v>
      </c>
      <c r="B15" s="16">
        <v>1710103330</v>
      </c>
      <c r="C15" s="16">
        <v>200</v>
      </c>
      <c r="D15" s="7">
        <v>0</v>
      </c>
    </row>
    <row r="16" spans="1:4" ht="91.5" customHeight="1" thickBot="1">
      <c r="A16" s="86" t="s">
        <v>132</v>
      </c>
      <c r="B16" s="34">
        <v>2010000000</v>
      </c>
      <c r="C16" s="34"/>
      <c r="D16" s="32">
        <f>D17+D19</f>
        <v>5000000</v>
      </c>
    </row>
    <row r="17" spans="1:4" ht="17.25" customHeight="1" thickBot="1">
      <c r="A17" s="70" t="s">
        <v>101</v>
      </c>
      <c r="B17" s="37">
        <v>2010174040</v>
      </c>
      <c r="C17" s="37"/>
      <c r="D17" s="38">
        <f>D18</f>
        <v>0</v>
      </c>
    </row>
    <row r="18" spans="1:4" ht="42" customHeight="1" thickBot="1">
      <c r="A18" s="63" t="s">
        <v>50</v>
      </c>
      <c r="B18" s="16">
        <v>2010174040</v>
      </c>
      <c r="C18" s="16">
        <v>200</v>
      </c>
      <c r="D18" s="7">
        <v>0</v>
      </c>
    </row>
    <row r="19" spans="1:4" ht="21.75" customHeight="1" thickBot="1">
      <c r="A19" s="70" t="s">
        <v>101</v>
      </c>
      <c r="B19" s="34">
        <v>2010103150</v>
      </c>
      <c r="C19" s="34"/>
      <c r="D19" s="32">
        <f>D20</f>
        <v>5000000</v>
      </c>
    </row>
    <row r="20" spans="1:4" ht="42" customHeight="1" thickBot="1">
      <c r="A20" s="79" t="s">
        <v>50</v>
      </c>
      <c r="B20" s="16">
        <v>2010103150</v>
      </c>
      <c r="C20" s="16">
        <v>200</v>
      </c>
      <c r="D20" s="68">
        <v>5000000</v>
      </c>
    </row>
    <row r="21" spans="1:4" ht="94.5" customHeight="1" thickBot="1">
      <c r="A21" s="36" t="s">
        <v>136</v>
      </c>
      <c r="B21" s="37">
        <v>2110000000</v>
      </c>
      <c r="C21" s="37"/>
      <c r="D21" s="38">
        <f>D25+D29+D31+D32+D34+D36</f>
        <v>18511300</v>
      </c>
    </row>
    <row r="22" spans="1:4" ht="21.75" customHeight="1" thickBot="1">
      <c r="A22" s="36" t="s">
        <v>97</v>
      </c>
      <c r="B22" s="37" t="s">
        <v>119</v>
      </c>
      <c r="C22" s="37"/>
      <c r="D22" s="38">
        <f>D23</f>
        <v>0</v>
      </c>
    </row>
    <row r="23" spans="1:4" ht="38.25" customHeight="1" thickBot="1">
      <c r="A23" s="79" t="s">
        <v>50</v>
      </c>
      <c r="B23" s="80" t="s">
        <v>119</v>
      </c>
      <c r="C23" s="67">
        <v>200</v>
      </c>
      <c r="D23" s="81"/>
    </row>
    <row r="24" spans="1:4" ht="22.5" customHeight="1" thickBot="1">
      <c r="A24" s="36" t="s">
        <v>263</v>
      </c>
      <c r="B24" s="37">
        <v>2110203560</v>
      </c>
      <c r="C24" s="37"/>
      <c r="D24" s="38">
        <f>D25</f>
        <v>6468500</v>
      </c>
    </row>
    <row r="25" spans="1:4" ht="43.5" customHeight="1" thickBot="1">
      <c r="A25" s="62" t="s">
        <v>36</v>
      </c>
      <c r="B25" s="67">
        <v>2110203560</v>
      </c>
      <c r="C25" s="67">
        <v>800</v>
      </c>
      <c r="D25" s="68">
        <v>6468500</v>
      </c>
    </row>
    <row r="26" spans="1:4" ht="43.5" customHeight="1" thickBot="1">
      <c r="A26" s="131" t="s">
        <v>37</v>
      </c>
      <c r="B26" s="122">
        <v>2110100000</v>
      </c>
      <c r="C26" s="67"/>
      <c r="D26" s="68"/>
    </row>
    <row r="27" spans="1:4" ht="43.5" customHeight="1" thickBot="1">
      <c r="A27" s="132" t="s">
        <v>261</v>
      </c>
      <c r="B27" s="122">
        <v>2110100000</v>
      </c>
      <c r="C27" s="67"/>
      <c r="D27" s="68"/>
    </row>
    <row r="28" spans="1:4" ht="66" customHeight="1" thickBot="1">
      <c r="A28" s="132" t="s">
        <v>262</v>
      </c>
      <c r="B28" s="122">
        <v>2110103610</v>
      </c>
      <c r="C28" s="67"/>
      <c r="D28" s="68"/>
    </row>
    <row r="29" spans="1:4" ht="43.5" customHeight="1" thickBot="1">
      <c r="A29" s="71" t="s">
        <v>36</v>
      </c>
      <c r="B29" s="122">
        <v>2110103610</v>
      </c>
      <c r="C29" s="67">
        <v>200</v>
      </c>
      <c r="D29" s="68">
        <v>92800</v>
      </c>
    </row>
    <row r="30" spans="1:4" ht="40.5" customHeight="1" thickBot="1">
      <c r="A30" s="35" t="s">
        <v>62</v>
      </c>
      <c r="B30" s="34">
        <v>2110306050</v>
      </c>
      <c r="C30" s="34"/>
      <c r="D30" s="32">
        <f>D31</f>
        <v>10705000</v>
      </c>
    </row>
    <row r="31" spans="1:4" ht="36" customHeight="1" thickBot="1">
      <c r="A31" s="6" t="s">
        <v>50</v>
      </c>
      <c r="B31" s="16">
        <v>2110306050</v>
      </c>
      <c r="C31" s="16">
        <v>200</v>
      </c>
      <c r="D31" s="68">
        <v>10705000</v>
      </c>
    </row>
    <row r="32" spans="1:4" ht="36" customHeight="1" thickBot="1">
      <c r="A32" s="121" t="s">
        <v>36</v>
      </c>
      <c r="B32" s="16">
        <v>2110306050</v>
      </c>
      <c r="C32" s="16">
        <v>800</v>
      </c>
      <c r="D32" s="68">
        <v>60000</v>
      </c>
    </row>
    <row r="33" spans="1:4" ht="36" customHeight="1" thickBot="1">
      <c r="A33" s="35" t="s">
        <v>62</v>
      </c>
      <c r="B33" s="37">
        <v>21106400</v>
      </c>
      <c r="C33" s="37"/>
      <c r="D33" s="38">
        <f>D34</f>
        <v>285000</v>
      </c>
    </row>
    <row r="34" spans="1:4" ht="36" customHeight="1" thickBot="1">
      <c r="A34" s="63" t="s">
        <v>50</v>
      </c>
      <c r="B34" s="67">
        <v>21106400</v>
      </c>
      <c r="C34" s="16">
        <v>200</v>
      </c>
      <c r="D34" s="68">
        <v>285000</v>
      </c>
    </row>
    <row r="35" spans="1:4" ht="25.5" customHeight="1" thickBot="1">
      <c r="A35" s="35" t="s">
        <v>62</v>
      </c>
      <c r="B35" s="34">
        <v>2110374040</v>
      </c>
      <c r="C35" s="34"/>
      <c r="D35" s="32">
        <f>D36</f>
        <v>900000</v>
      </c>
    </row>
    <row r="36" spans="1:4" ht="37.5" customHeight="1" thickBot="1">
      <c r="A36" s="63" t="s">
        <v>50</v>
      </c>
      <c r="B36" s="16">
        <v>2110374040</v>
      </c>
      <c r="C36" s="16">
        <v>200</v>
      </c>
      <c r="D36" s="68">
        <v>900000</v>
      </c>
    </row>
    <row r="37" spans="1:4" ht="37.5" customHeight="1" thickBot="1">
      <c r="A37" s="35" t="s">
        <v>120</v>
      </c>
      <c r="B37" s="34">
        <v>2110474040</v>
      </c>
      <c r="C37" s="34"/>
      <c r="D37" s="32">
        <f>D38</f>
        <v>0</v>
      </c>
    </row>
    <row r="38" spans="1:4" ht="37.5" customHeight="1" thickBot="1">
      <c r="A38" s="88" t="s">
        <v>50</v>
      </c>
      <c r="B38" s="16">
        <v>2110474040</v>
      </c>
      <c r="C38" s="16">
        <v>200</v>
      </c>
      <c r="D38" s="7"/>
    </row>
    <row r="39" spans="1:4" ht="24.75" customHeight="1" thickBot="1">
      <c r="A39" s="36" t="s">
        <v>38</v>
      </c>
      <c r="B39" s="37">
        <v>9900000000</v>
      </c>
      <c r="C39" s="37"/>
      <c r="D39" s="38">
        <f>D40+D42+D46+D48+D50+D52</f>
        <v>6863000</v>
      </c>
    </row>
    <row r="40" spans="1:4" ht="22.5" customHeight="1" thickBot="1">
      <c r="A40" s="35" t="s">
        <v>48</v>
      </c>
      <c r="B40" s="34">
        <v>9900002030</v>
      </c>
      <c r="C40" s="34"/>
      <c r="D40" s="32">
        <f>D41</f>
        <v>929000</v>
      </c>
    </row>
    <row r="41" spans="1:4" ht="64.5" customHeight="1" thickBot="1">
      <c r="A41" s="6" t="s">
        <v>49</v>
      </c>
      <c r="B41" s="16">
        <v>9900002030</v>
      </c>
      <c r="C41" s="16">
        <v>100</v>
      </c>
      <c r="D41" s="68">
        <v>929000</v>
      </c>
    </row>
    <row r="42" spans="1:4" ht="24" customHeight="1" thickBot="1">
      <c r="A42" s="35" t="s">
        <v>35</v>
      </c>
      <c r="B42" s="34">
        <v>9900002040</v>
      </c>
      <c r="C42" s="34"/>
      <c r="D42" s="32">
        <f>D43+D44+D45</f>
        <v>5924000</v>
      </c>
    </row>
    <row r="43" spans="1:4" ht="63" customHeight="1" thickBot="1">
      <c r="A43" s="6" t="s">
        <v>49</v>
      </c>
      <c r="B43" s="16">
        <v>9900002040</v>
      </c>
      <c r="C43" s="16">
        <v>100</v>
      </c>
      <c r="D43" s="68">
        <v>4619000</v>
      </c>
    </row>
    <row r="44" spans="1:4" ht="44.25" customHeight="1" thickBot="1">
      <c r="A44" s="6" t="s">
        <v>50</v>
      </c>
      <c r="B44" s="16">
        <v>9900002040</v>
      </c>
      <c r="C44" s="16">
        <v>200</v>
      </c>
      <c r="D44" s="68">
        <v>951000</v>
      </c>
    </row>
    <row r="45" spans="1:4" ht="21.75" customHeight="1" thickBot="1">
      <c r="A45" s="6" t="s">
        <v>36</v>
      </c>
      <c r="B45" s="16">
        <v>9900002040</v>
      </c>
      <c r="C45" s="16">
        <v>800</v>
      </c>
      <c r="D45" s="68">
        <v>354000</v>
      </c>
    </row>
    <row r="46" spans="1:4" ht="21.75" customHeight="1" thickBot="1">
      <c r="A46" s="35" t="s">
        <v>59</v>
      </c>
      <c r="B46" s="34">
        <v>9900003330</v>
      </c>
      <c r="C46" s="34"/>
      <c r="D46" s="32">
        <f>D47</f>
        <v>0</v>
      </c>
    </row>
    <row r="47" spans="1:4" ht="21.75" customHeight="1" thickBot="1">
      <c r="A47" s="76" t="s">
        <v>50</v>
      </c>
      <c r="B47" s="34">
        <v>9900003330</v>
      </c>
      <c r="C47" s="16">
        <v>200</v>
      </c>
      <c r="D47" s="7"/>
    </row>
    <row r="48" spans="1:4" ht="24" customHeight="1" thickBot="1">
      <c r="A48" s="35" t="s">
        <v>57</v>
      </c>
      <c r="B48" s="34">
        <v>99003480</v>
      </c>
      <c r="C48" s="34"/>
      <c r="D48" s="32">
        <f>D49</f>
        <v>0</v>
      </c>
    </row>
    <row r="49" spans="1:4" ht="21.75" customHeight="1" thickBot="1">
      <c r="A49" s="6" t="s">
        <v>36</v>
      </c>
      <c r="B49" s="16">
        <v>99003480</v>
      </c>
      <c r="C49" s="16">
        <v>800</v>
      </c>
      <c r="D49" s="7"/>
    </row>
    <row r="50" spans="1:4" ht="26.25" customHeight="1" thickBot="1">
      <c r="A50" s="33" t="s">
        <v>52</v>
      </c>
      <c r="B50" s="34">
        <v>99007500</v>
      </c>
      <c r="C50" s="42"/>
      <c r="D50" s="32">
        <f>D51</f>
        <v>10000</v>
      </c>
    </row>
    <row r="51" spans="1:4" ht="26.25" customHeight="1" thickBot="1">
      <c r="A51" s="18" t="s">
        <v>36</v>
      </c>
      <c r="B51" s="16">
        <v>99007500</v>
      </c>
      <c r="C51" s="16">
        <v>800</v>
      </c>
      <c r="D51" s="68">
        <v>10000</v>
      </c>
    </row>
    <row r="52" spans="1:4" ht="41.25" customHeight="1" thickBot="1">
      <c r="A52" s="33" t="s">
        <v>55</v>
      </c>
      <c r="B52" s="34">
        <v>9900051180</v>
      </c>
      <c r="C52" s="34"/>
      <c r="D52" s="32">
        <f>D53+D54</f>
        <v>0</v>
      </c>
    </row>
    <row r="53" spans="1:4" ht="61.5" customHeight="1" thickBot="1">
      <c r="A53" s="18" t="s">
        <v>49</v>
      </c>
      <c r="B53" s="16">
        <v>9900051180</v>
      </c>
      <c r="C53" s="16">
        <v>100</v>
      </c>
      <c r="D53" s="7">
        <v>0</v>
      </c>
    </row>
    <row r="54" spans="1:4" ht="40.5" customHeight="1" thickBot="1">
      <c r="A54" s="6" t="s">
        <v>50</v>
      </c>
      <c r="B54" s="16">
        <v>9900051180</v>
      </c>
      <c r="C54" s="16">
        <v>200</v>
      </c>
      <c r="D54" s="7">
        <v>0</v>
      </c>
    </row>
  </sheetData>
  <mergeCells count="1">
    <mergeCell ref="A9:D9"/>
  </mergeCells>
  <pageMargins left="0.7" right="0.7" top="0.75" bottom="0.75" header="0.3" footer="0.3"/>
  <pageSetup paperSize="9" scale="85" fitToHeight="0" orientation="portrait" horizontalDpi="180" verticalDpi="180" r:id="rId1"/>
  <rowBreaks count="1" manualBreakCount="1">
    <brk id="41" max="16383" man="1"/>
  </rowBreaks>
</worksheet>
</file>

<file path=xl/worksheets/sheet4.xml><?xml version="1.0" encoding="utf-8"?>
<worksheet xmlns="http://schemas.openxmlformats.org/spreadsheetml/2006/main" xmlns:r="http://schemas.openxmlformats.org/officeDocument/2006/relationships">
  <dimension ref="A1:E55"/>
  <sheetViews>
    <sheetView topLeftCell="A28" workbookViewId="0">
      <selection activeCell="D7" sqref="D7"/>
    </sheetView>
  </sheetViews>
  <sheetFormatPr defaultRowHeight="14.4"/>
  <cols>
    <col min="1" max="1" width="39.6640625" customWidth="1"/>
    <col min="2" max="2" width="12.44140625" customWidth="1"/>
    <col min="3" max="5" width="17.109375" customWidth="1"/>
  </cols>
  <sheetData>
    <row r="1" spans="1:5" ht="15.6">
      <c r="A1" s="1"/>
      <c r="E1" s="1" t="s">
        <v>66</v>
      </c>
    </row>
    <row r="2" spans="1:5" ht="15.6">
      <c r="A2" s="1"/>
      <c r="E2" s="1" t="s">
        <v>1</v>
      </c>
    </row>
    <row r="3" spans="1:5" ht="15.6">
      <c r="A3" s="1"/>
      <c r="E3" s="1" t="s">
        <v>128</v>
      </c>
    </row>
    <row r="4" spans="1:5" ht="15.6">
      <c r="A4" s="1"/>
      <c r="E4" s="1" t="s">
        <v>40</v>
      </c>
    </row>
    <row r="5" spans="1:5" ht="15.6">
      <c r="A5" s="1"/>
      <c r="E5" s="1" t="s">
        <v>264</v>
      </c>
    </row>
    <row r="6" spans="1:5" ht="15.6">
      <c r="A6" s="10"/>
      <c r="E6" s="1" t="s">
        <v>129</v>
      </c>
    </row>
    <row r="7" spans="1:5" ht="15.6">
      <c r="A7" s="26"/>
      <c r="E7" s="1" t="s">
        <v>124</v>
      </c>
    </row>
    <row r="8" spans="1:5" ht="15.75" customHeight="1">
      <c r="A8" s="133" t="s">
        <v>137</v>
      </c>
      <c r="B8" s="133"/>
      <c r="C8" s="133"/>
      <c r="D8" s="133"/>
      <c r="E8" s="133"/>
    </row>
    <row r="9" spans="1:5" ht="15.75" customHeight="1">
      <c r="A9" s="133"/>
      <c r="B9" s="133"/>
      <c r="C9" s="133"/>
      <c r="D9" s="133"/>
      <c r="E9" s="133"/>
    </row>
    <row r="10" spans="1:5" ht="15.75" customHeight="1">
      <c r="A10" s="133"/>
      <c r="B10" s="133"/>
      <c r="C10" s="133"/>
      <c r="D10" s="133"/>
      <c r="E10" s="133"/>
    </row>
    <row r="11" spans="1:5" ht="16.2" thickBot="1">
      <c r="A11" s="1"/>
      <c r="E11" s="1" t="s">
        <v>68</v>
      </c>
    </row>
    <row r="12" spans="1:5" ht="15.75" customHeight="1">
      <c r="A12" s="24"/>
      <c r="B12" s="27"/>
      <c r="C12" s="27"/>
      <c r="D12" s="27"/>
      <c r="E12" s="27"/>
    </row>
    <row r="13" spans="1:5" ht="23.25" customHeight="1" thickBot="1">
      <c r="A13" s="25" t="s">
        <v>34</v>
      </c>
      <c r="B13" s="16" t="s">
        <v>67</v>
      </c>
      <c r="C13" s="16" t="s">
        <v>70</v>
      </c>
      <c r="D13" s="16" t="s">
        <v>45</v>
      </c>
      <c r="E13" s="16" t="s">
        <v>4</v>
      </c>
    </row>
    <row r="14" spans="1:5" ht="18.600000000000001" thickBot="1">
      <c r="A14" s="8" t="s">
        <v>71</v>
      </c>
      <c r="B14" s="16"/>
      <c r="C14" s="16"/>
      <c r="D14" s="16"/>
      <c r="E14" s="5">
        <f>E15+E18+E23+E38</f>
        <v>30374300</v>
      </c>
    </row>
    <row r="15" spans="1:5" ht="144.6" thickBot="1">
      <c r="A15" s="36" t="s">
        <v>133</v>
      </c>
      <c r="B15" s="37">
        <v>791</v>
      </c>
      <c r="C15" s="37">
        <v>1710000000</v>
      </c>
      <c r="D15" s="41"/>
      <c r="E15" s="38">
        <f>E16</f>
        <v>0</v>
      </c>
    </row>
    <row r="16" spans="1:5" ht="41.25" customHeight="1" thickBot="1">
      <c r="A16" s="35" t="s">
        <v>59</v>
      </c>
      <c r="B16" s="34">
        <v>791</v>
      </c>
      <c r="C16" s="34">
        <v>1710103330</v>
      </c>
      <c r="D16" s="34"/>
      <c r="E16" s="32">
        <f>E17</f>
        <v>0</v>
      </c>
    </row>
    <row r="17" spans="1:5" ht="41.25" customHeight="1" thickBot="1">
      <c r="A17" s="6" t="s">
        <v>50</v>
      </c>
      <c r="B17" s="16">
        <v>791</v>
      </c>
      <c r="C17" s="16">
        <v>1710103330</v>
      </c>
      <c r="D17" s="16">
        <v>200</v>
      </c>
      <c r="E17" s="7"/>
    </row>
    <row r="18" spans="1:5" ht="150.75" customHeight="1" thickBot="1">
      <c r="A18" s="86" t="s">
        <v>132</v>
      </c>
      <c r="B18" s="40">
        <v>791</v>
      </c>
      <c r="C18" s="40"/>
      <c r="D18" s="40"/>
      <c r="E18" s="38">
        <f>E19+E22</f>
        <v>5000000</v>
      </c>
    </row>
    <row r="19" spans="1:5" ht="23.25" customHeight="1" thickBot="1">
      <c r="A19" s="74" t="s">
        <v>101</v>
      </c>
      <c r="B19" s="34">
        <v>791</v>
      </c>
      <c r="C19" s="34">
        <v>2010000000</v>
      </c>
      <c r="D19" s="34"/>
      <c r="E19" s="32">
        <f>E20</f>
        <v>0</v>
      </c>
    </row>
    <row r="20" spans="1:5" ht="41.25" customHeight="1" thickBot="1">
      <c r="A20" s="63" t="s">
        <v>50</v>
      </c>
      <c r="B20" s="16">
        <v>791</v>
      </c>
      <c r="C20" s="16">
        <v>2010174040</v>
      </c>
      <c r="D20" s="16">
        <v>200</v>
      </c>
      <c r="E20" s="7">
        <v>0</v>
      </c>
    </row>
    <row r="21" spans="1:5" ht="18.75" customHeight="1" thickBot="1">
      <c r="A21" s="74" t="s">
        <v>101</v>
      </c>
      <c r="B21" s="34">
        <v>791</v>
      </c>
      <c r="C21" s="34">
        <v>20100000</v>
      </c>
      <c r="D21" s="34"/>
      <c r="E21" s="32">
        <f>E22</f>
        <v>5000000</v>
      </c>
    </row>
    <row r="22" spans="1:5" ht="41.25" customHeight="1" thickBot="1">
      <c r="A22" s="79" t="s">
        <v>50</v>
      </c>
      <c r="B22" s="16">
        <v>791</v>
      </c>
      <c r="C22" s="16">
        <v>20103150</v>
      </c>
      <c r="D22" s="16">
        <v>200</v>
      </c>
      <c r="E22" s="7">
        <v>5000000</v>
      </c>
    </row>
    <row r="23" spans="1:5" ht="176.25" customHeight="1" thickBot="1">
      <c r="A23" s="36" t="s">
        <v>136</v>
      </c>
      <c r="B23" s="37">
        <v>791</v>
      </c>
      <c r="C23" s="37">
        <v>2110000000</v>
      </c>
      <c r="D23" s="37"/>
      <c r="E23" s="38">
        <f>E25+E27+E30+E33+E35+E37</f>
        <v>18511300</v>
      </c>
    </row>
    <row r="24" spans="1:5" ht="24" customHeight="1" thickBot="1">
      <c r="A24" s="36" t="s">
        <v>97</v>
      </c>
      <c r="B24" s="37">
        <v>791</v>
      </c>
      <c r="C24" s="37">
        <v>2110203560</v>
      </c>
      <c r="D24" s="37"/>
      <c r="E24" s="38">
        <f>E25</f>
        <v>6468500</v>
      </c>
    </row>
    <row r="25" spans="1:5" ht="48.75" customHeight="1" thickBot="1">
      <c r="A25" s="69" t="s">
        <v>36</v>
      </c>
      <c r="B25" s="67">
        <v>791</v>
      </c>
      <c r="C25" s="67">
        <v>2110203560</v>
      </c>
      <c r="D25" s="67">
        <v>800</v>
      </c>
      <c r="E25" s="68">
        <v>6468500</v>
      </c>
    </row>
    <row r="26" spans="1:5" ht="75.75" customHeight="1" thickBot="1">
      <c r="A26" s="131" t="s">
        <v>262</v>
      </c>
      <c r="B26" s="67">
        <v>791</v>
      </c>
      <c r="C26" s="67">
        <v>2110103610</v>
      </c>
      <c r="D26" s="67"/>
      <c r="E26" s="68">
        <f>E27</f>
        <v>92800</v>
      </c>
    </row>
    <row r="27" spans="1:5" ht="48.75" customHeight="1" thickBot="1">
      <c r="A27" s="71" t="s">
        <v>36</v>
      </c>
      <c r="B27" s="67">
        <v>791</v>
      </c>
      <c r="C27" s="67">
        <v>2110103610</v>
      </c>
      <c r="D27" s="67">
        <v>200</v>
      </c>
      <c r="E27" s="68">
        <v>92800</v>
      </c>
    </row>
    <row r="28" spans="1:5" ht="24.75" customHeight="1" thickBot="1">
      <c r="A28" s="36" t="s">
        <v>97</v>
      </c>
      <c r="B28" s="37">
        <v>791</v>
      </c>
      <c r="C28" s="37" t="s">
        <v>119</v>
      </c>
      <c r="D28" s="34"/>
      <c r="E28" s="32">
        <f>E29</f>
        <v>0</v>
      </c>
    </row>
    <row r="29" spans="1:5" ht="48.75" customHeight="1" thickBot="1">
      <c r="A29" s="69" t="s">
        <v>50</v>
      </c>
      <c r="B29" s="80">
        <v>791</v>
      </c>
      <c r="C29" s="80" t="s">
        <v>119</v>
      </c>
      <c r="D29" s="67">
        <v>200</v>
      </c>
      <c r="E29" s="68"/>
    </row>
    <row r="30" spans="1:5" ht="59.25" customHeight="1" thickBot="1">
      <c r="A30" s="35" t="s">
        <v>62</v>
      </c>
      <c r="B30" s="34">
        <v>791</v>
      </c>
      <c r="C30" s="34">
        <v>2110306050</v>
      </c>
      <c r="D30" s="34"/>
      <c r="E30" s="32">
        <f>E31</f>
        <v>10705000</v>
      </c>
    </row>
    <row r="31" spans="1:5" ht="42.75" customHeight="1" thickBot="1">
      <c r="A31" s="6" t="s">
        <v>50</v>
      </c>
      <c r="B31" s="16">
        <v>791</v>
      </c>
      <c r="C31" s="16">
        <v>2110306050</v>
      </c>
      <c r="D31" s="16">
        <v>200</v>
      </c>
      <c r="E31" s="7">
        <v>10705000</v>
      </c>
    </row>
    <row r="32" spans="1:5" ht="56.25" customHeight="1" thickBot="1">
      <c r="A32" s="35" t="s">
        <v>62</v>
      </c>
      <c r="B32" s="34">
        <v>791</v>
      </c>
      <c r="C32" s="34">
        <v>2110640</v>
      </c>
      <c r="D32" s="34"/>
      <c r="E32" s="32">
        <f>E33</f>
        <v>285000</v>
      </c>
    </row>
    <row r="33" spans="1:5" ht="41.25" customHeight="1" thickBot="1">
      <c r="A33" s="75" t="s">
        <v>50</v>
      </c>
      <c r="B33" s="16">
        <v>791</v>
      </c>
      <c r="C33" s="67">
        <v>21106400</v>
      </c>
      <c r="D33" s="16">
        <v>200</v>
      </c>
      <c r="E33" s="7">
        <v>285000</v>
      </c>
    </row>
    <row r="34" spans="1:5" ht="45.75" customHeight="1" thickBot="1">
      <c r="A34" s="35" t="s">
        <v>62</v>
      </c>
      <c r="B34" s="34">
        <v>791</v>
      </c>
      <c r="C34" s="34">
        <v>2110374040</v>
      </c>
      <c r="D34" s="34"/>
      <c r="E34" s="32">
        <f>E35</f>
        <v>900000</v>
      </c>
    </row>
    <row r="35" spans="1:5" ht="40.5" customHeight="1" thickBot="1">
      <c r="A35" s="63" t="s">
        <v>50</v>
      </c>
      <c r="B35" s="16">
        <v>791</v>
      </c>
      <c r="C35" s="67">
        <v>2110374040</v>
      </c>
      <c r="D35" s="16">
        <v>200</v>
      </c>
      <c r="E35" s="7">
        <v>900000</v>
      </c>
    </row>
    <row r="36" spans="1:5" ht="63" customHeight="1" thickBot="1">
      <c r="A36" s="35" t="s">
        <v>120</v>
      </c>
      <c r="B36" s="34">
        <v>791</v>
      </c>
      <c r="C36" s="34">
        <v>2110474040</v>
      </c>
      <c r="D36" s="34"/>
      <c r="E36" s="32">
        <f>E37</f>
        <v>60000</v>
      </c>
    </row>
    <row r="37" spans="1:5" ht="40.5" customHeight="1" thickBot="1">
      <c r="A37" s="88" t="s">
        <v>36</v>
      </c>
      <c r="B37" s="16">
        <v>791</v>
      </c>
      <c r="C37" s="67">
        <v>2110306050</v>
      </c>
      <c r="D37" s="16">
        <v>800</v>
      </c>
      <c r="E37" s="7">
        <v>60000</v>
      </c>
    </row>
    <row r="38" spans="1:5" ht="24" customHeight="1" thickBot="1">
      <c r="A38" s="36" t="s">
        <v>38</v>
      </c>
      <c r="B38" s="37">
        <v>791</v>
      </c>
      <c r="C38" s="37">
        <v>9900000000</v>
      </c>
      <c r="D38" s="37"/>
      <c r="E38" s="38">
        <f>E39+E41+E47+E49+E51+E53</f>
        <v>6863000</v>
      </c>
    </row>
    <row r="39" spans="1:5" ht="39" customHeight="1" thickBot="1">
      <c r="A39" s="35" t="s">
        <v>48</v>
      </c>
      <c r="B39" s="34">
        <v>791</v>
      </c>
      <c r="C39" s="34">
        <v>9900002030</v>
      </c>
      <c r="D39" s="34"/>
      <c r="E39" s="32">
        <f>E40</f>
        <v>929000</v>
      </c>
    </row>
    <row r="40" spans="1:5" ht="90.6" thickBot="1">
      <c r="A40" s="6" t="s">
        <v>49</v>
      </c>
      <c r="B40" s="16">
        <v>791</v>
      </c>
      <c r="C40" s="16">
        <v>9900002030</v>
      </c>
      <c r="D40" s="16">
        <v>100</v>
      </c>
      <c r="E40" s="7">
        <v>929000</v>
      </c>
    </row>
    <row r="41" spans="1:5" ht="18.600000000000001" thickBot="1">
      <c r="A41" s="35" t="s">
        <v>35</v>
      </c>
      <c r="B41" s="34">
        <v>791</v>
      </c>
      <c r="C41" s="34">
        <v>9900002040</v>
      </c>
      <c r="D41" s="34"/>
      <c r="E41" s="32">
        <f>E42+E43+E45</f>
        <v>5924000</v>
      </c>
    </row>
    <row r="42" spans="1:5" ht="90.6" thickBot="1">
      <c r="A42" s="6" t="s">
        <v>49</v>
      </c>
      <c r="B42" s="16">
        <v>791</v>
      </c>
      <c r="C42" s="16">
        <v>9900002040</v>
      </c>
      <c r="D42" s="16">
        <v>100</v>
      </c>
      <c r="E42" s="7">
        <v>4619000</v>
      </c>
    </row>
    <row r="43" spans="1:5" ht="21.75" customHeight="1">
      <c r="A43" s="149" t="s">
        <v>50</v>
      </c>
      <c r="B43" s="151">
        <v>791</v>
      </c>
      <c r="C43" s="151">
        <v>9900002040</v>
      </c>
      <c r="D43" s="151">
        <v>200</v>
      </c>
      <c r="E43" s="153">
        <v>951000</v>
      </c>
    </row>
    <row r="44" spans="1:5" ht="15" thickBot="1">
      <c r="A44" s="150"/>
      <c r="B44" s="152"/>
      <c r="C44" s="152"/>
      <c r="D44" s="152"/>
      <c r="E44" s="154"/>
    </row>
    <row r="45" spans="1:5">
      <c r="A45" s="149" t="s">
        <v>36</v>
      </c>
      <c r="B45" s="151">
        <v>791</v>
      </c>
      <c r="C45" s="151">
        <v>9900002040</v>
      </c>
      <c r="D45" s="151">
        <v>800</v>
      </c>
      <c r="E45" s="153">
        <v>354000</v>
      </c>
    </row>
    <row r="46" spans="1:5" ht="15" thickBot="1">
      <c r="A46" s="150"/>
      <c r="B46" s="152"/>
      <c r="C46" s="152"/>
      <c r="D46" s="152"/>
      <c r="E46" s="154"/>
    </row>
    <row r="47" spans="1:5" ht="36.6" thickBot="1">
      <c r="A47" s="35" t="s">
        <v>59</v>
      </c>
      <c r="B47" s="34">
        <v>791</v>
      </c>
      <c r="C47" s="34">
        <v>9900003330</v>
      </c>
      <c r="D47" s="34"/>
      <c r="E47" s="32">
        <f>E48</f>
        <v>0</v>
      </c>
    </row>
    <row r="48" spans="1:5" ht="36.6" thickBot="1">
      <c r="A48" s="76" t="s">
        <v>50</v>
      </c>
      <c r="B48" s="80">
        <v>791</v>
      </c>
      <c r="C48" s="80">
        <v>9900003330</v>
      </c>
      <c r="D48" s="16">
        <v>200</v>
      </c>
      <c r="E48" s="7"/>
    </row>
    <row r="49" spans="1:5" ht="36.6" thickBot="1">
      <c r="A49" s="35" t="s">
        <v>57</v>
      </c>
      <c r="B49" s="34">
        <v>791</v>
      </c>
      <c r="C49" s="34">
        <v>99003480</v>
      </c>
      <c r="D49" s="34"/>
      <c r="E49" s="32">
        <f>E50</f>
        <v>0</v>
      </c>
    </row>
    <row r="50" spans="1:5" ht="18.600000000000001" thickBot="1">
      <c r="A50" s="6" t="s">
        <v>36</v>
      </c>
      <c r="B50" s="16">
        <v>791</v>
      </c>
      <c r="C50" s="16">
        <v>99003480</v>
      </c>
      <c r="D50" s="16">
        <v>800</v>
      </c>
      <c r="E50" s="7"/>
    </row>
    <row r="51" spans="1:5" ht="36.6" thickBot="1">
      <c r="A51" s="33" t="s">
        <v>52</v>
      </c>
      <c r="B51" s="34">
        <v>791</v>
      </c>
      <c r="C51" s="34">
        <v>99007500</v>
      </c>
      <c r="D51" s="34"/>
      <c r="E51" s="32">
        <f>E52</f>
        <v>10000</v>
      </c>
    </row>
    <row r="52" spans="1:5" ht="18.600000000000001" thickBot="1">
      <c r="A52" s="18" t="s">
        <v>36</v>
      </c>
      <c r="B52" s="16">
        <v>791</v>
      </c>
      <c r="C52" s="16">
        <v>99007500</v>
      </c>
      <c r="D52" s="16">
        <v>800</v>
      </c>
      <c r="E52" s="7">
        <v>10000</v>
      </c>
    </row>
    <row r="53" spans="1:5" ht="72.599999999999994" thickBot="1">
      <c r="A53" s="33" t="s">
        <v>55</v>
      </c>
      <c r="B53" s="34">
        <v>791</v>
      </c>
      <c r="C53" s="34">
        <v>9900051180</v>
      </c>
      <c r="D53" s="34"/>
      <c r="E53" s="32">
        <f>E54+E55</f>
        <v>0</v>
      </c>
    </row>
    <row r="54" spans="1:5" ht="90.6" thickBot="1">
      <c r="A54" s="6" t="s">
        <v>49</v>
      </c>
      <c r="B54" s="16">
        <v>791</v>
      </c>
      <c r="C54" s="16">
        <v>9900051180</v>
      </c>
      <c r="D54" s="16">
        <v>100</v>
      </c>
      <c r="E54" s="7">
        <v>0</v>
      </c>
    </row>
    <row r="55" spans="1:5" ht="36.6" thickBot="1">
      <c r="A55" s="18" t="s">
        <v>50</v>
      </c>
      <c r="B55" s="16">
        <v>791</v>
      </c>
      <c r="C55" s="16">
        <v>9900051180</v>
      </c>
      <c r="D55" s="16">
        <v>200</v>
      </c>
      <c r="E55" s="7">
        <v>0</v>
      </c>
    </row>
  </sheetData>
  <mergeCells count="11">
    <mergeCell ref="A8:E10"/>
    <mergeCell ref="A45:A46"/>
    <mergeCell ref="B45:B46"/>
    <mergeCell ref="C45:C46"/>
    <mergeCell ref="D45:D46"/>
    <mergeCell ref="E45:E46"/>
    <mergeCell ref="A43:A44"/>
    <mergeCell ref="B43:B44"/>
    <mergeCell ref="C43:C44"/>
    <mergeCell ref="D43:D44"/>
    <mergeCell ref="E43:E44"/>
  </mergeCells>
  <pageMargins left="0.70866141732283472" right="0.70866141732283472" top="0.74803149606299213" bottom="0.74803149606299213" header="0.31496062992125984" footer="0.31496062992125984"/>
  <pageSetup paperSize="9" scale="80"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topLeftCell="A10" workbookViewId="0">
      <selection activeCell="A9" sqref="A9:C9"/>
    </sheetView>
  </sheetViews>
  <sheetFormatPr defaultRowHeight="14.4"/>
  <cols>
    <col min="1" max="1" width="36.33203125" customWidth="1"/>
    <col min="2" max="2" width="38.6640625" customWidth="1"/>
    <col min="3" max="3" width="17" customWidth="1"/>
  </cols>
  <sheetData>
    <row r="1" spans="1:3" ht="18">
      <c r="A1" s="28"/>
      <c r="C1" s="1" t="s">
        <v>78</v>
      </c>
    </row>
    <row r="2" spans="1:3" ht="18">
      <c r="A2" s="28"/>
      <c r="C2" s="1" t="s">
        <v>1</v>
      </c>
    </row>
    <row r="3" spans="1:3" ht="18">
      <c r="A3" s="28"/>
      <c r="C3" s="1" t="s">
        <v>128</v>
      </c>
    </row>
    <row r="4" spans="1:3" ht="18">
      <c r="A4" s="28"/>
      <c r="C4" s="1" t="s">
        <v>40</v>
      </c>
    </row>
    <row r="5" spans="1:3" ht="18">
      <c r="A5" s="28"/>
      <c r="C5" s="1" t="s">
        <v>264</v>
      </c>
    </row>
    <row r="6" spans="1:3" ht="18">
      <c r="A6" s="28"/>
      <c r="C6" s="1" t="s">
        <v>129</v>
      </c>
    </row>
    <row r="7" spans="1:3" ht="18">
      <c r="A7" s="28"/>
      <c r="C7" s="1" t="s">
        <v>124</v>
      </c>
    </row>
    <row r="8" spans="1:3" ht="18">
      <c r="A8" s="29"/>
    </row>
    <row r="9" spans="1:3" ht="113.25" customHeight="1">
      <c r="A9" s="160" t="s">
        <v>138</v>
      </c>
      <c r="B9" s="160"/>
      <c r="C9" s="160"/>
    </row>
    <row r="10" spans="1:3" ht="18.600000000000001" thickBot="1">
      <c r="A10" s="28"/>
      <c r="C10" s="28" t="s">
        <v>72</v>
      </c>
    </row>
    <row r="11" spans="1:3" ht="85.5" customHeight="1" thickBot="1">
      <c r="A11" s="24" t="s">
        <v>77</v>
      </c>
      <c r="B11" s="30" t="s">
        <v>81</v>
      </c>
      <c r="C11" s="31" t="s">
        <v>73</v>
      </c>
    </row>
    <row r="12" spans="1:3" ht="41.25" customHeight="1" thickBot="1">
      <c r="A12" s="155" t="s">
        <v>74</v>
      </c>
      <c r="B12" s="156"/>
      <c r="C12" s="157"/>
    </row>
    <row r="13" spans="1:3" ht="41.25" customHeight="1" thickBot="1">
      <c r="A13" s="18" t="s">
        <v>80</v>
      </c>
      <c r="B13" s="4" t="s">
        <v>75</v>
      </c>
      <c r="C13" s="87">
        <v>4514770.5999999996</v>
      </c>
    </row>
    <row r="14" spans="1:3" ht="36.6" thickBot="1">
      <c r="A14" s="18" t="s">
        <v>79</v>
      </c>
      <c r="B14" s="4" t="s">
        <v>76</v>
      </c>
      <c r="C14" s="87">
        <v>4797955.63</v>
      </c>
    </row>
    <row r="15" spans="1:3" ht="18.600000000000001" thickBot="1">
      <c r="A15" s="158"/>
      <c r="B15" s="159"/>
      <c r="C15" s="4"/>
    </row>
    <row r="16" spans="1:3" ht="18">
      <c r="A16" s="19"/>
    </row>
  </sheetData>
  <mergeCells count="3">
    <mergeCell ref="A12:C12"/>
    <mergeCell ref="A15:B15"/>
    <mergeCell ref="A9:C9"/>
  </mergeCells>
  <pageMargins left="0.70866141732283472"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2020-07-07T10:19:43Z</dcterms:modified>
</cp:coreProperties>
</file>