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5" i="1" l="1"/>
  <c r="H35" i="1" s="1"/>
  <c r="D29" i="1"/>
  <c r="D27" i="1"/>
  <c r="D16" i="1"/>
  <c r="G18" i="1" s="1"/>
  <c r="D28" i="1"/>
  <c r="D32" i="1"/>
  <c r="G33" i="1" s="1"/>
  <c r="H14" i="1"/>
  <c r="E20" i="1"/>
  <c r="D36" i="1" l="1"/>
  <c r="G32" i="1"/>
  <c r="H32" i="1" s="1"/>
  <c r="G34" i="1" l="1"/>
  <c r="H33" i="1"/>
  <c r="G24" i="1"/>
  <c r="H31" i="1"/>
  <c r="H23" i="1"/>
  <c r="G36" i="1" l="1"/>
  <c r="H36" i="1" s="1"/>
  <c r="H34" i="1"/>
  <c r="H29" i="1"/>
  <c r="H28" i="1"/>
  <c r="D20" i="1"/>
  <c r="H30" i="1" l="1"/>
  <c r="H24" i="1" l="1"/>
  <c r="H12" i="1"/>
  <c r="H16" i="1" s="1"/>
  <c r="D25" i="1" l="1"/>
  <c r="G19" i="1" l="1"/>
  <c r="G20" i="1" s="1"/>
  <c r="G25" i="1" s="1"/>
  <c r="G26" i="1" s="1"/>
  <c r="H18" i="1"/>
  <c r="H19" i="1" s="1"/>
  <c r="H20" i="1" s="1"/>
  <c r="H25" i="1" s="1"/>
  <c r="H26" i="1" s="1"/>
  <c r="H27" i="1"/>
</calcChain>
</file>

<file path=xl/sharedStrings.xml><?xml version="1.0" encoding="utf-8"?>
<sst xmlns="http://schemas.openxmlformats.org/spreadsheetml/2006/main" count="114" uniqueCount="55">
  <si>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</si>
  <si>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</si>
  <si>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</si>
  <si>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</si>
  <si>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</si>
  <si>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</si>
  <si>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</si>
  <si>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</si>
  <si>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</si>
  <si>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Итого  по  гл.2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</si>
  <si>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</si>
  <si>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</si>
  <si>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</si>
  <si>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Всего  по  сводному  сметному  расчету</t>
  </si>
  <si>
    <t>-</t>
  </si>
  <si>
    <t>МДС 81-35.2004 п.4.100</t>
  </si>
  <si>
    <t>Директор  МУП  "МХ ОКС" :                                                    Р. З. Хакимов</t>
  </si>
  <si>
    <t>Итого  по  гл.9</t>
  </si>
  <si>
    <t>Итого  по  гл. 2-9</t>
  </si>
  <si>
    <t xml:space="preserve">Итого  </t>
  </si>
  <si>
    <t>Раздел 1. Дорожная  одежда</t>
  </si>
  <si>
    <t>ЛСР № 1</t>
  </si>
  <si>
    <t>Глава администрации  СП  Раевский сельсовет  МР  Альшеевский  район  РБ</t>
  </si>
  <si>
    <t>_______Тимасов  М. А.</t>
  </si>
  <si>
    <t xml:space="preserve">Глава 2. Основные  объекты  </t>
  </si>
  <si>
    <t>Глава 9.  Проектные  и  изыскательные  работы,  авторский  надзор</t>
  </si>
  <si>
    <t>Постановление Правительства РФ № 427 от 18.05.2009 г с изменениями и дополнениями от 23.01.2017 г.</t>
  </si>
  <si>
    <t>Заказчик: Администрация  СП  Раевский сельсовет  МР  Альшеевский  район  РБ</t>
  </si>
  <si>
    <t>Договор  № ___  от  ______ 2018 г.</t>
  </si>
  <si>
    <t>Проверка  достоверности  определения  сметной  стоимости  10,00/1,18/4,94</t>
  </si>
  <si>
    <t>Раздел 3. Устройство  наружного  освещения</t>
  </si>
  <si>
    <t>Проверка  достоверности  определения  сметной  стоимости  1,72* 4,94=8,47</t>
  </si>
  <si>
    <t>Глава 8. Технический  надзор</t>
  </si>
  <si>
    <t>Пост. Прав-ва РФ от 31.10.2012 г. N 402</t>
  </si>
  <si>
    <t>Итого  по  гл.8</t>
  </si>
  <si>
    <t>Итого  по  гл. 2-8</t>
  </si>
  <si>
    <t>Письмо  Минстроя  РФ  №  13606-ХМ/09  от  04.04.2018 г., прил 3</t>
  </si>
  <si>
    <t>Итого  в  ценах  2001г.</t>
  </si>
  <si>
    <t>Затраты  на  строительный  контроль  2,14%</t>
  </si>
  <si>
    <t>Итого</t>
  </si>
  <si>
    <t>Инженер:                                                                                В.Н.Абдрашитова</t>
  </si>
  <si>
    <t>Раздел 2. Малые  архитектурные  формы1</t>
  </si>
  <si>
    <t>Раздел 1. Дорожная  одежда  перевод  в  текущие  цены  к-5,63</t>
  </si>
  <si>
    <t>Раздел 2.Малые  архитектурные  формы  перевод  в  текущие  цены  к-5,82</t>
  </si>
  <si>
    <t>Приказ госкоми-тета РБ по стр-ву и арх-ре  от  30октября  2018 года  №  384 прил.3 п. 2.27</t>
  </si>
  <si>
    <t>Приказ госкоми-тета РБ по стр-ву и арх-ре  от  30 октября 2018 года  №  384 прил.3 п. 1.8</t>
  </si>
  <si>
    <t>Проектно-сметные  работы  3,92*3,83=29,76</t>
  </si>
  <si>
    <t>стоимости  благоустройства   дворовой территории многоквартирного жилого дома   №3 по ул. Переездная в с. Раевский сельского поселения Раевский сельсовет МР Альшеевский район Республики Башкортостан в рамках муниципальной программы " Формирование современной городской среды"</t>
  </si>
  <si>
    <t>Затраты  на  осуществление  строительного  контроля    2,14%    68,44*0,0214=5,05</t>
  </si>
  <si>
    <t>Раздел 3. Устройство  наружного  освещения  перевод  в  текущие  цены  к-5,82</t>
  </si>
  <si>
    <t>Приказ госкоми-тета РБ по стр-ву и арх-ре  от  30октября   2018 года  №  384 прил.1 п.1,8</t>
  </si>
  <si>
    <t>Проектно-сметные  работы  15,01/3,83</t>
  </si>
  <si>
    <t>Сводный  сметный  расчет  в  сумме 490,88  тыс. руб.</t>
  </si>
  <si>
    <t>"___ " __________2019 г.</t>
  </si>
  <si>
    <t>НДС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</si>
</sst>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31" workbookViewId="0">
      <selection activeCell="A40" sqref="A40:H40"/>
    </sheetView>
  </sheetViews>
  <sheetFormatPr defaultRowHeight="15" x14ac:dyDescent="0.25"/>
  <cols>
    <col min="1" max="1" width="7.28515625" customWidth="1"/>
    <col min="2" max="2" width="20.5703125" customWidth="1"/>
    <col min="3" max="3" width="39.7109375" customWidth="1"/>
    <col min="4" max="4" width="14" customWidth="1"/>
    <col min="5" max="5" width="11.85546875" customWidth="1"/>
    <col min="6" max="6" width="11.28515625" customWidth="1"/>
    <col min="7" max="7" width="11.85546875" customWidth="1"/>
    <col min="8" max="8" width="13.5703125" customWidth="1"/>
  </cols>
  <sheetData>
    <row r="1" spans="1:8" ht="15.75" x14ac:dyDescent="0.25">
      <c r="A1" s="17" t="s">
        <v>27</v>
      </c>
      <c r="B1" s="17"/>
      <c r="C1" s="17"/>
      <c r="D1" s="17"/>
      <c r="E1" s="17"/>
      <c r="F1" s="2"/>
      <c r="G1" s="15" t="s">
        <v>10</v>
      </c>
      <c r="H1" s="15"/>
    </row>
    <row r="2" spans="1:8" ht="66" customHeight="1" x14ac:dyDescent="0.25">
      <c r="A2" s="17" t="s">
        <v>52</v>
      </c>
      <c r="B2" s="17"/>
      <c r="C2" s="17"/>
      <c r="D2" s="17"/>
      <c r="E2" s="17"/>
      <c r="F2" s="2"/>
      <c r="G2" s="16" t="s">
        <v>22</v>
      </c>
      <c r="H2" s="16"/>
    </row>
    <row r="3" spans="1:8" ht="15.75" x14ac:dyDescent="0.25">
      <c r="A3" s="2"/>
      <c r="B3" s="2"/>
      <c r="C3" s="2"/>
      <c r="D3" s="2"/>
      <c r="E3" s="2"/>
      <c r="F3" s="2"/>
      <c r="G3" s="18" t="s">
        <v>23</v>
      </c>
      <c r="H3" s="18"/>
    </row>
    <row r="4" spans="1:8" ht="15.75" x14ac:dyDescent="0.25">
      <c r="A4" s="2"/>
      <c r="B4" s="2"/>
      <c r="C4" s="2"/>
      <c r="D4" s="2"/>
      <c r="E4" s="2"/>
      <c r="F4" s="2"/>
      <c r="G4" s="15" t="s">
        <v>53</v>
      </c>
      <c r="H4" s="15"/>
    </row>
    <row r="5" spans="1:8" ht="16.5" customHeight="1" x14ac:dyDescent="0.25">
      <c r="A5" s="2"/>
      <c r="B5" s="2"/>
      <c r="C5" s="2"/>
      <c r="D5" s="2"/>
      <c r="E5" s="2"/>
      <c r="F5" s="2"/>
      <c r="G5" s="3"/>
      <c r="H5" s="3"/>
    </row>
    <row r="6" spans="1:8" ht="15.75" x14ac:dyDescent="0.25">
      <c r="A6" s="32" t="s">
        <v>11</v>
      </c>
      <c r="B6" s="32"/>
      <c r="C6" s="32"/>
      <c r="D6" s="32"/>
      <c r="E6" s="32"/>
      <c r="F6" s="32"/>
      <c r="G6" s="32"/>
      <c r="H6" s="32"/>
    </row>
    <row r="7" spans="1:8" ht="48" customHeight="1" x14ac:dyDescent="0.25">
      <c r="A7" s="31" t="s">
        <v>47</v>
      </c>
      <c r="B7" s="31"/>
      <c r="C7" s="31"/>
      <c r="D7" s="31"/>
      <c r="E7" s="31"/>
      <c r="F7" s="31"/>
      <c r="G7" s="31"/>
      <c r="H7" s="31"/>
    </row>
    <row r="8" spans="1:8" ht="18" customHeight="1" x14ac:dyDescent="0.25">
      <c r="A8" s="33"/>
      <c r="B8" s="33"/>
      <c r="C8" s="33"/>
      <c r="D8" s="33"/>
      <c r="E8" s="33"/>
      <c r="F8" s="33"/>
      <c r="G8" s="33"/>
      <c r="H8" s="33"/>
    </row>
    <row r="9" spans="1:8" ht="15" customHeight="1" x14ac:dyDescent="0.25">
      <c r="A9" s="22" t="s">
        <v>0</v>
      </c>
      <c r="B9" s="22" t="s">
        <v>1</v>
      </c>
      <c r="C9" s="22" t="s">
        <v>2</v>
      </c>
      <c r="D9" s="19" t="s">
        <v>3</v>
      </c>
      <c r="E9" s="20"/>
      <c r="F9" s="20"/>
      <c r="G9" s="21"/>
      <c r="H9" s="22" t="s">
        <v>4</v>
      </c>
    </row>
    <row r="10" spans="1:8" ht="45.75" customHeight="1" x14ac:dyDescent="0.25">
      <c r="A10" s="23"/>
      <c r="B10" s="23"/>
      <c r="C10" s="23"/>
      <c r="D10" s="4" t="s">
        <v>5</v>
      </c>
      <c r="E10" s="4" t="s">
        <v>6</v>
      </c>
      <c r="F10" s="4" t="s">
        <v>7</v>
      </c>
      <c r="G10" s="4" t="s">
        <v>8</v>
      </c>
      <c r="H10" s="23"/>
    </row>
    <row r="11" spans="1:8" ht="20.25" customHeight="1" x14ac:dyDescent="0.25">
      <c r="A11" s="24" t="s">
        <v>24</v>
      </c>
      <c r="B11" s="25"/>
      <c r="C11" s="25"/>
      <c r="D11" s="25"/>
      <c r="E11" s="25"/>
      <c r="F11" s="25"/>
      <c r="G11" s="25"/>
      <c r="H11" s="26"/>
    </row>
    <row r="12" spans="1:8" ht="18.75" customHeight="1" x14ac:dyDescent="0.25">
      <c r="A12" s="22">
        <v>1</v>
      </c>
      <c r="B12" s="27" t="s">
        <v>21</v>
      </c>
      <c r="C12" s="6" t="s">
        <v>20</v>
      </c>
      <c r="D12" s="11">
        <v>62</v>
      </c>
      <c r="E12" s="11" t="s">
        <v>14</v>
      </c>
      <c r="F12" s="11" t="s">
        <v>14</v>
      </c>
      <c r="G12" s="11" t="s">
        <v>14</v>
      </c>
      <c r="H12" s="11">
        <f>D12</f>
        <v>62</v>
      </c>
    </row>
    <row r="13" spans="1:8" ht="36.75" customHeight="1" x14ac:dyDescent="0.25">
      <c r="A13" s="30"/>
      <c r="B13" s="28"/>
      <c r="C13" s="6" t="s">
        <v>41</v>
      </c>
      <c r="D13" s="11">
        <v>3.07</v>
      </c>
      <c r="E13" s="11" t="s">
        <v>14</v>
      </c>
      <c r="F13" s="11" t="s">
        <v>14</v>
      </c>
      <c r="G13" s="11" t="s">
        <v>14</v>
      </c>
      <c r="H13" s="11">
        <v>3.07</v>
      </c>
    </row>
    <row r="14" spans="1:8" ht="36.75" customHeight="1" x14ac:dyDescent="0.25">
      <c r="A14" s="30"/>
      <c r="B14" s="28"/>
      <c r="C14" s="6" t="s">
        <v>30</v>
      </c>
      <c r="D14" s="11">
        <v>3.37</v>
      </c>
      <c r="E14" s="11" t="s">
        <v>14</v>
      </c>
      <c r="F14" s="11" t="s">
        <v>14</v>
      </c>
      <c r="G14" s="11" t="s">
        <v>14</v>
      </c>
      <c r="H14" s="11">
        <f t="shared" ref="H14" si="0">D14</f>
        <v>3.37</v>
      </c>
    </row>
    <row r="15" spans="1:8" ht="36" customHeight="1" x14ac:dyDescent="0.25">
      <c r="A15" s="23"/>
      <c r="B15" s="29"/>
      <c r="C15" s="6"/>
      <c r="D15" s="11"/>
      <c r="E15" s="11"/>
      <c r="F15" s="11"/>
      <c r="G15" s="11"/>
      <c r="H15" s="11"/>
    </row>
    <row r="16" spans="1:8" ht="16.5" customHeight="1" x14ac:dyDescent="0.25">
      <c r="A16" s="5"/>
      <c r="B16" s="5"/>
      <c r="C16" s="6" t="s">
        <v>9</v>
      </c>
      <c r="D16" s="11">
        <f>D12+D13+D14</f>
        <v>68.44</v>
      </c>
      <c r="E16" s="11" t="s">
        <v>14</v>
      </c>
      <c r="F16" s="11" t="s">
        <v>14</v>
      </c>
      <c r="G16" s="11" t="s">
        <v>14</v>
      </c>
      <c r="H16" s="11">
        <f>SUM(H12:H15)</f>
        <v>68.44</v>
      </c>
    </row>
    <row r="17" spans="1:8" ht="16.5" customHeight="1" x14ac:dyDescent="0.25">
      <c r="A17" s="24" t="s">
        <v>32</v>
      </c>
      <c r="B17" s="25"/>
      <c r="C17" s="25"/>
      <c r="D17" s="25"/>
      <c r="E17" s="25"/>
      <c r="F17" s="25"/>
      <c r="G17" s="25"/>
      <c r="H17" s="26"/>
    </row>
    <row r="18" spans="1:8" ht="48" customHeight="1" x14ac:dyDescent="0.25">
      <c r="A18" s="4">
        <v>2</v>
      </c>
      <c r="B18" s="6" t="s">
        <v>33</v>
      </c>
      <c r="C18" s="6" t="s">
        <v>48</v>
      </c>
      <c r="D18" s="11" t="s">
        <v>14</v>
      </c>
      <c r="E18" s="11" t="s">
        <v>14</v>
      </c>
      <c r="F18" s="11" t="s">
        <v>14</v>
      </c>
      <c r="G18" s="11">
        <f>D16*0.0214</f>
        <v>1.4646159999999999</v>
      </c>
      <c r="H18" s="11">
        <f>G18</f>
        <v>1.4646159999999999</v>
      </c>
    </row>
    <row r="19" spans="1:8" ht="16.5" customHeight="1" x14ac:dyDescent="0.25">
      <c r="A19" s="5"/>
      <c r="B19" s="6"/>
      <c r="C19" s="6" t="s">
        <v>34</v>
      </c>
      <c r="D19" s="11" t="s">
        <v>14</v>
      </c>
      <c r="E19" s="11" t="s">
        <v>14</v>
      </c>
      <c r="F19" s="11" t="s">
        <v>14</v>
      </c>
      <c r="G19" s="11">
        <f>G18</f>
        <v>1.4646159999999999</v>
      </c>
      <c r="H19" s="11">
        <f>H18</f>
        <v>1.4646159999999999</v>
      </c>
    </row>
    <row r="20" spans="1:8" ht="16.5" customHeight="1" x14ac:dyDescent="0.25">
      <c r="A20" s="5"/>
      <c r="B20" s="6"/>
      <c r="C20" s="6" t="s">
        <v>35</v>
      </c>
      <c r="D20" s="11">
        <f>D16</f>
        <v>68.44</v>
      </c>
      <c r="E20" s="11" t="str">
        <f>E16</f>
        <v>-</v>
      </c>
      <c r="F20" s="11" t="s">
        <v>14</v>
      </c>
      <c r="G20" s="11">
        <f>G19</f>
        <v>1.4646159999999999</v>
      </c>
      <c r="H20" s="11">
        <f>H16+H19</f>
        <v>69.904616000000004</v>
      </c>
    </row>
    <row r="21" spans="1:8" ht="16.5" customHeight="1" x14ac:dyDescent="0.25">
      <c r="A21" s="24" t="s">
        <v>25</v>
      </c>
      <c r="B21" s="25"/>
      <c r="C21" s="25"/>
      <c r="D21" s="25"/>
      <c r="E21" s="25"/>
      <c r="F21" s="25"/>
      <c r="G21" s="25"/>
      <c r="H21" s="26"/>
    </row>
    <row r="22" spans="1:8" ht="36" customHeight="1" x14ac:dyDescent="0.25">
      <c r="A22" s="4">
        <v>3</v>
      </c>
      <c r="B22" s="6" t="s">
        <v>28</v>
      </c>
      <c r="C22" s="6" t="s">
        <v>51</v>
      </c>
      <c r="D22" s="4" t="s">
        <v>14</v>
      </c>
      <c r="E22" s="4" t="s">
        <v>14</v>
      </c>
      <c r="F22" s="4" t="s">
        <v>14</v>
      </c>
      <c r="G22" s="11">
        <v>3.92</v>
      </c>
      <c r="H22" s="11">
        <v>3.92</v>
      </c>
    </row>
    <row r="23" spans="1:8" ht="97.5" customHeight="1" x14ac:dyDescent="0.25">
      <c r="A23" s="4">
        <v>4</v>
      </c>
      <c r="B23" s="6" t="s">
        <v>26</v>
      </c>
      <c r="C23" s="6" t="s">
        <v>29</v>
      </c>
      <c r="D23" s="4" t="s">
        <v>14</v>
      </c>
      <c r="E23" s="4" t="s">
        <v>14</v>
      </c>
      <c r="F23" s="4" t="s">
        <v>14</v>
      </c>
      <c r="G23" s="11">
        <v>1.72</v>
      </c>
      <c r="H23" s="11">
        <f>G23</f>
        <v>1.72</v>
      </c>
    </row>
    <row r="24" spans="1:8" ht="16.5" customHeight="1" x14ac:dyDescent="0.25">
      <c r="A24" s="4"/>
      <c r="B24" s="4"/>
      <c r="C24" s="6" t="s">
        <v>17</v>
      </c>
      <c r="D24" s="4" t="s">
        <v>14</v>
      </c>
      <c r="E24" s="4" t="s">
        <v>14</v>
      </c>
      <c r="F24" s="4" t="s">
        <v>14</v>
      </c>
      <c r="G24" s="11">
        <f>SUM(G22:G23)</f>
        <v>5.64</v>
      </c>
      <c r="H24" s="11">
        <f>G24</f>
        <v>5.64</v>
      </c>
    </row>
    <row r="25" spans="1:8" ht="16.5" customHeight="1" x14ac:dyDescent="0.25">
      <c r="A25" s="4"/>
      <c r="B25" s="4"/>
      <c r="C25" s="6" t="s">
        <v>18</v>
      </c>
      <c r="D25" s="11">
        <f>D16</f>
        <v>68.44</v>
      </c>
      <c r="E25" s="11" t="s">
        <v>14</v>
      </c>
      <c r="F25" s="11" t="s">
        <v>14</v>
      </c>
      <c r="G25" s="11">
        <f>G24+G20</f>
        <v>7.104616</v>
      </c>
      <c r="H25" s="11">
        <f>H20+H24</f>
        <v>75.544616000000005</v>
      </c>
    </row>
    <row r="26" spans="1:8" ht="16.5" customHeight="1" x14ac:dyDescent="0.25">
      <c r="A26" s="4"/>
      <c r="B26" s="4"/>
      <c r="C26" s="6" t="s">
        <v>37</v>
      </c>
      <c r="D26" s="11">
        <v>68.44</v>
      </c>
      <c r="E26" s="11" t="s">
        <v>14</v>
      </c>
      <c r="F26" s="11" t="s">
        <v>14</v>
      </c>
      <c r="G26" s="11">
        <f>G25</f>
        <v>7.104616</v>
      </c>
      <c r="H26" s="11">
        <f>H21+H25</f>
        <v>75.544616000000005</v>
      </c>
    </row>
    <row r="27" spans="1:8" ht="78.75" customHeight="1" x14ac:dyDescent="0.25">
      <c r="A27" s="4">
        <v>5</v>
      </c>
      <c r="B27" s="13" t="s">
        <v>44</v>
      </c>
      <c r="C27" s="6" t="s">
        <v>42</v>
      </c>
      <c r="D27" s="11">
        <f>D12*5.63</f>
        <v>349.06</v>
      </c>
      <c r="E27" s="10" t="s">
        <v>14</v>
      </c>
      <c r="F27" s="10" t="s">
        <v>14</v>
      </c>
      <c r="G27" s="10" t="s">
        <v>14</v>
      </c>
      <c r="H27" s="11">
        <f>D27</f>
        <v>349.06</v>
      </c>
    </row>
    <row r="28" spans="1:8" ht="78.75" customHeight="1" x14ac:dyDescent="0.25">
      <c r="A28" s="4">
        <v>6</v>
      </c>
      <c r="B28" s="13" t="s">
        <v>45</v>
      </c>
      <c r="C28" s="6" t="s">
        <v>43</v>
      </c>
      <c r="D28" s="11">
        <f>D13*5.82</f>
        <v>17.8674</v>
      </c>
      <c r="E28" s="10" t="s">
        <v>14</v>
      </c>
      <c r="F28" s="10" t="s">
        <v>14</v>
      </c>
      <c r="G28" s="10" t="s">
        <v>14</v>
      </c>
      <c r="H28" s="11">
        <f t="shared" ref="H28:H29" si="1">D28</f>
        <v>17.8674</v>
      </c>
    </row>
    <row r="29" spans="1:8" ht="94.5" customHeight="1" x14ac:dyDescent="0.25">
      <c r="A29" s="4">
        <v>7</v>
      </c>
      <c r="B29" s="13" t="s">
        <v>50</v>
      </c>
      <c r="C29" s="6" t="s">
        <v>49</v>
      </c>
      <c r="D29" s="11">
        <f>D14*5.82</f>
        <v>19.613400000000002</v>
      </c>
      <c r="E29" s="10" t="s">
        <v>14</v>
      </c>
      <c r="F29" s="10" t="s">
        <v>14</v>
      </c>
      <c r="G29" s="10" t="s">
        <v>14</v>
      </c>
      <c r="H29" s="11">
        <f t="shared" si="1"/>
        <v>19.613400000000002</v>
      </c>
    </row>
    <row r="30" spans="1:8" ht="63.75" customHeight="1" x14ac:dyDescent="0.25">
      <c r="A30" s="4">
        <v>8</v>
      </c>
      <c r="B30" s="14" t="s">
        <v>36</v>
      </c>
      <c r="C30" s="6" t="s">
        <v>46</v>
      </c>
      <c r="D30" s="11" t="s">
        <v>14</v>
      </c>
      <c r="E30" s="10" t="s">
        <v>14</v>
      </c>
      <c r="F30" s="10" t="s">
        <v>14</v>
      </c>
      <c r="G30" s="11">
        <v>15.01</v>
      </c>
      <c r="H30" s="11">
        <f>G30</f>
        <v>15.01</v>
      </c>
    </row>
    <row r="31" spans="1:8" ht="97.5" customHeight="1" x14ac:dyDescent="0.25">
      <c r="A31" s="4">
        <v>9</v>
      </c>
      <c r="B31" s="6" t="s">
        <v>26</v>
      </c>
      <c r="C31" s="6" t="s">
        <v>31</v>
      </c>
      <c r="D31" s="4" t="s">
        <v>14</v>
      </c>
      <c r="E31" s="4" t="s">
        <v>14</v>
      </c>
      <c r="F31" s="4" t="s">
        <v>14</v>
      </c>
      <c r="G31" s="11">
        <v>8.4700000000000006</v>
      </c>
      <c r="H31" s="11">
        <f>G31</f>
        <v>8.4700000000000006</v>
      </c>
    </row>
    <row r="32" spans="1:8" ht="18" customHeight="1" x14ac:dyDescent="0.25">
      <c r="A32" s="4"/>
      <c r="B32" s="4"/>
      <c r="C32" s="6" t="s">
        <v>19</v>
      </c>
      <c r="D32" s="11">
        <f>D27+D28+D29</f>
        <v>386.54079999999999</v>
      </c>
      <c r="E32" s="10" t="s">
        <v>14</v>
      </c>
      <c r="F32" s="10" t="s">
        <v>14</v>
      </c>
      <c r="G32" s="11">
        <f>SUM(G30:G31)</f>
        <v>23.48</v>
      </c>
      <c r="H32" s="11">
        <f>D32+G32</f>
        <v>410.02080000000001</v>
      </c>
    </row>
    <row r="33" spans="1:8" ht="48" customHeight="1" x14ac:dyDescent="0.25">
      <c r="A33" s="4">
        <v>10</v>
      </c>
      <c r="B33" s="6" t="s">
        <v>33</v>
      </c>
      <c r="C33" s="6" t="s">
        <v>38</v>
      </c>
      <c r="D33" s="4" t="s">
        <v>14</v>
      </c>
      <c r="E33" s="4" t="s">
        <v>14</v>
      </c>
      <c r="F33" s="4" t="s">
        <v>14</v>
      </c>
      <c r="G33" s="11">
        <f>D32*0.0214</f>
        <v>8.2719731200000002</v>
      </c>
      <c r="H33" s="11">
        <f>G33</f>
        <v>8.2719731200000002</v>
      </c>
    </row>
    <row r="34" spans="1:8" ht="29.25" customHeight="1" x14ac:dyDescent="0.25">
      <c r="A34" s="4"/>
      <c r="B34" s="4"/>
      <c r="C34" s="6" t="s">
        <v>39</v>
      </c>
      <c r="D34" s="11">
        <v>386.54</v>
      </c>
      <c r="E34" s="10" t="s">
        <v>14</v>
      </c>
      <c r="F34" s="10" t="s">
        <v>14</v>
      </c>
      <c r="G34" s="11">
        <f>G32+G33</f>
        <v>31.751973120000002</v>
      </c>
      <c r="H34" s="11">
        <f>D34+G34</f>
        <v>418.29197312000002</v>
      </c>
    </row>
    <row r="35" spans="1:8" ht="29.25" customHeight="1" x14ac:dyDescent="0.25">
      <c r="A35" s="7">
        <v>11</v>
      </c>
      <c r="B35" s="6" t="s">
        <v>15</v>
      </c>
      <c r="C35" s="8" t="s">
        <v>54</v>
      </c>
      <c r="D35" s="12">
        <f>D34*0.2</f>
        <v>77.308000000000007</v>
      </c>
      <c r="E35" s="12" t="s">
        <v>14</v>
      </c>
      <c r="F35" s="12" t="s">
        <v>14</v>
      </c>
      <c r="G35" s="12">
        <v>3.01</v>
      </c>
      <c r="H35" s="12">
        <f>D35+G35</f>
        <v>80.318000000000012</v>
      </c>
    </row>
    <row r="36" spans="1:8" ht="15.75" x14ac:dyDescent="0.25">
      <c r="A36" s="7"/>
      <c r="B36" s="4"/>
      <c r="C36" s="8" t="s">
        <v>13</v>
      </c>
      <c r="D36" s="12">
        <f>D34+D35</f>
        <v>463.84800000000001</v>
      </c>
      <c r="E36" s="12" t="s">
        <v>14</v>
      </c>
      <c r="F36" s="12" t="s">
        <v>14</v>
      </c>
      <c r="G36" s="12">
        <f>G34+G35</f>
        <v>34.76197312</v>
      </c>
      <c r="H36" s="12">
        <f>D36+G36</f>
        <v>498.60997312000001</v>
      </c>
    </row>
    <row r="37" spans="1:8" ht="19.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8" ht="18.75" customHeight="1" x14ac:dyDescent="0.25">
      <c r="A38" s="17" t="s">
        <v>16</v>
      </c>
      <c r="B38" s="17"/>
      <c r="C38" s="17"/>
      <c r="D38" s="17"/>
      <c r="E38" s="17"/>
      <c r="F38" s="17"/>
      <c r="G38" s="17"/>
      <c r="H38" s="17"/>
    </row>
    <row r="39" spans="1:8" ht="19.5" customHeight="1" x14ac:dyDescent="0.25">
      <c r="A39" s="9"/>
      <c r="B39" s="9"/>
      <c r="C39" s="9"/>
      <c r="D39" s="9"/>
      <c r="E39" s="9"/>
      <c r="F39" s="9"/>
      <c r="G39" s="9"/>
      <c r="H39" s="9"/>
    </row>
    <row r="40" spans="1:8" ht="19.5" customHeight="1" x14ac:dyDescent="0.25">
      <c r="A40" s="17" t="s">
        <v>12</v>
      </c>
      <c r="B40" s="17"/>
      <c r="C40" s="17"/>
      <c r="D40" s="17"/>
      <c r="E40" s="17"/>
      <c r="F40" s="17"/>
      <c r="G40" s="17"/>
      <c r="H40" s="17"/>
    </row>
    <row r="41" spans="1:8" ht="13.5" customHeight="1" x14ac:dyDescent="0.25">
      <c r="A41" s="9"/>
      <c r="B41" s="9"/>
      <c r="C41" s="9"/>
      <c r="D41" s="9"/>
      <c r="E41" s="9"/>
      <c r="F41" s="9"/>
      <c r="G41" s="9"/>
      <c r="H41" s="9"/>
    </row>
    <row r="42" spans="1:8" ht="19.5" customHeight="1" x14ac:dyDescent="0.25">
      <c r="A42" s="17" t="s">
        <v>40</v>
      </c>
      <c r="B42" s="17"/>
      <c r="C42" s="17"/>
      <c r="D42" s="17"/>
      <c r="E42" s="17"/>
      <c r="F42" s="17"/>
      <c r="G42" s="17"/>
      <c r="H42" s="17"/>
    </row>
    <row r="43" spans="1:8" ht="15.75" x14ac:dyDescent="0.25">
      <c r="A43" s="2"/>
      <c r="B43" s="2"/>
      <c r="C43" s="2"/>
      <c r="D43" s="2"/>
      <c r="E43" s="2"/>
      <c r="F43" s="2"/>
      <c r="G43" s="2"/>
      <c r="H43" s="2"/>
    </row>
    <row r="44" spans="1:8" ht="15.75" x14ac:dyDescent="0.25">
      <c r="A44" s="2"/>
      <c r="B44" s="2"/>
      <c r="C44" s="2"/>
      <c r="D44" s="2"/>
      <c r="E44" s="2"/>
      <c r="F44" s="2"/>
      <c r="G44" s="2"/>
      <c r="H44" s="2"/>
    </row>
    <row r="45" spans="1:8" ht="15.75" x14ac:dyDescent="0.25">
      <c r="A45" s="2"/>
      <c r="B45" s="2"/>
      <c r="C45" s="2"/>
      <c r="D45" s="2"/>
      <c r="E45" s="2"/>
      <c r="F45" s="2"/>
      <c r="G45" s="2"/>
      <c r="H45" s="2"/>
    </row>
    <row r="46" spans="1:8" ht="15.75" x14ac:dyDescent="0.25">
      <c r="A46" s="2"/>
      <c r="B46" s="2"/>
      <c r="C46" s="2"/>
      <c r="D46" s="2"/>
      <c r="E46" s="2"/>
      <c r="F46" s="2"/>
      <c r="G46" s="2"/>
      <c r="H46" s="2"/>
    </row>
    <row r="47" spans="1:8" ht="15.75" x14ac:dyDescent="0.25">
      <c r="A47" s="2"/>
      <c r="B47" s="2"/>
      <c r="C47" s="2"/>
      <c r="D47" s="2"/>
      <c r="E47" s="2"/>
      <c r="F47" s="2"/>
      <c r="G47" s="2"/>
      <c r="H47" s="2"/>
    </row>
    <row r="48" spans="1:8" ht="15.75" x14ac:dyDescent="0.25">
      <c r="A48" s="2"/>
      <c r="B48" s="2"/>
      <c r="C48" s="2"/>
      <c r="D48" s="2"/>
      <c r="E48" s="2"/>
      <c r="F48" s="2"/>
      <c r="G48" s="2"/>
      <c r="H48" s="2"/>
    </row>
    <row r="49" spans="1:8" ht="15.75" x14ac:dyDescent="0.25">
      <c r="A49" s="2"/>
      <c r="B49" s="2"/>
      <c r="C49" s="2"/>
      <c r="D49" s="2"/>
      <c r="E49" s="2"/>
      <c r="F49" s="2"/>
      <c r="G49" s="2"/>
      <c r="H49" s="2"/>
    </row>
    <row r="50" spans="1:8" ht="15.75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</sheetData>
  <mergeCells count="22">
    <mergeCell ref="A7:H7"/>
    <mergeCell ref="A6:H6"/>
    <mergeCell ref="A38:H38"/>
    <mergeCell ref="A40:H40"/>
    <mergeCell ref="A8:H8"/>
    <mergeCell ref="A17:H17"/>
    <mergeCell ref="A42:H42"/>
    <mergeCell ref="D9:G9"/>
    <mergeCell ref="C9:C10"/>
    <mergeCell ref="B9:B10"/>
    <mergeCell ref="A9:A10"/>
    <mergeCell ref="H9:H10"/>
    <mergeCell ref="A11:H11"/>
    <mergeCell ref="A21:H21"/>
    <mergeCell ref="B12:B15"/>
    <mergeCell ref="A12:A15"/>
    <mergeCell ref="G1:H1"/>
    <mergeCell ref="G2:H2"/>
    <mergeCell ref="G4:H4"/>
    <mergeCell ref="A1:E1"/>
    <mergeCell ref="A2:E2"/>
    <mergeCell ref="G3:H3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2019-03-29T11:06:04Z</dcterms:modified>
</cp:coreProperties>
</file>