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H19" s="1"/>
  <c r="E30"/>
  <c r="F30"/>
  <c r="F29"/>
  <c r="E29"/>
  <c r="E25"/>
  <c r="H25"/>
  <c r="F26"/>
  <c r="H23"/>
  <c r="H14" l="1"/>
  <c r="D28"/>
  <c r="H28" s="1"/>
  <c r="D29" l="1"/>
  <c r="G28"/>
  <c r="D30" l="1"/>
  <c r="H29"/>
  <c r="H30" s="1"/>
  <c r="G29"/>
  <c r="G30" s="1"/>
  <c r="G22"/>
  <c r="H27"/>
  <c r="H21"/>
  <c r="H22" l="1"/>
  <c r="H12"/>
  <c r="G24" l="1"/>
  <c r="H24"/>
</calcChain>
</file>

<file path=xl/sharedStrings.xml><?xml version="1.0" encoding="utf-8"?>
<sst xmlns="http://schemas.openxmlformats.org/spreadsheetml/2006/main" count="67" uniqueCount="46">
  <si>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</si>
  <si>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</si>
  <si>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</si>
  <si>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</si>
  <si>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</si>
  <si>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</si>
  <si>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</si>
  <si>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</si>
  <si>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</si>
  <si>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</si>
  <si>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</si>
  <si>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</si>
  <si>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</si>
  <si>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</si>
  <si>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</si>
  <si>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</si>
  <si>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</si>
  <si>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</si>
  <si>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</si>
  <si>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</si>
  <si>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</si>
  <si>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</si>
  <si>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</si>
  <si>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</si>
  <si>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</si>
  <si>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</si>
  <si>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</si>
  <si>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Итого  в  ценах  2001г.</t>
  </si>
  <si>
    <t>Инженер:                                                                                В.Н.Абдрашитова</t>
  </si>
  <si>
    <t>Проверка  достоверности  определения  сметной  стоимости  12,0/1,2/5,07</t>
  </si>
  <si>
    <t>Проверка  достоверности  определения  сметной  стоимости  1,97* 5,07=10,0</t>
  </si>
  <si>
    <t>НДС  20%</t>
  </si>
  <si>
    <t>"___ " __________2019 г.</t>
  </si>
  <si>
    <t>Раздел 1.Трубопровод</t>
  </si>
  <si>
    <t>Раздел 2.Вентиляция</t>
  </si>
  <si>
    <t>Раздел 4.Двери металлические</t>
  </si>
  <si>
    <t>Раздел 5 Общестроительные работы</t>
  </si>
  <si>
    <t>Раздел 6 Электроснабжение</t>
  </si>
  <si>
    <t>Приказ госкоми-тета РБ по стр-ву и арх-ре  от  10 января  2019 года  №  2прил.3 п. 1,8</t>
  </si>
  <si>
    <t>Письмо Минстроя России от 22.01.2019г № 1408-ЛС/09 приложение 3 п.30</t>
  </si>
  <si>
    <t>стоимости  капитального ремонта КНС- 3 с.Раевский МР Альшеевский район РБ, расположенной по адресу: РБ, Альшеевский район, с.Раевский, ул.Гагарина, 1А</t>
  </si>
  <si>
    <t>Раздел 3. Установка газоанализатора</t>
  </si>
  <si>
    <t>Раздел 7. Ограждение</t>
  </si>
  <si>
    <t>Раздел 3.Оборудование к- 3,95   10,65*3,95</t>
  </si>
  <si>
    <t>Раздел 1,2,3,4,5,6,7Трубопровод,вентиляция,установка газоанализатора, двери металлические,общестроительные работы,электроснабжение, ограждение с 5,89  85,15*5,89,  0,34*5,89</t>
  </si>
  <si>
    <t>Сводный  сметный  расчет  в  сумме 666,72 тыс. руб.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</si>
</sst>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9" workbookViewId="0">
      <selection activeCell="D28" sqref="D28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8" t="s">
        <v>26</v>
      </c>
      <c r="B1" s="18"/>
      <c r="C1" s="18"/>
      <c r="D1" s="18"/>
      <c r="E1" s="18"/>
      <c r="F1" s="2"/>
      <c r="G1" s="16" t="s">
        <v>10</v>
      </c>
      <c r="H1" s="16"/>
    </row>
    <row r="2" spans="1:8" ht="66" customHeight="1">
      <c r="A2" s="18" t="s">
        <v>45</v>
      </c>
      <c r="B2" s="18"/>
      <c r="C2" s="18"/>
      <c r="D2" s="18"/>
      <c r="E2" s="18"/>
      <c r="F2" s="2"/>
      <c r="G2" s="17" t="s">
        <v>21</v>
      </c>
      <c r="H2" s="17"/>
    </row>
    <row r="3" spans="1:8" ht="15.75">
      <c r="A3" s="20"/>
      <c r="B3" s="20"/>
      <c r="C3" s="20"/>
      <c r="D3" s="20"/>
      <c r="E3" s="2"/>
      <c r="F3" s="2"/>
      <c r="G3" s="19" t="s">
        <v>22</v>
      </c>
      <c r="H3" s="19"/>
    </row>
    <row r="4" spans="1:8" ht="15.75">
      <c r="A4" s="2"/>
      <c r="B4" s="2"/>
      <c r="C4" s="2"/>
      <c r="D4" s="2"/>
      <c r="E4" s="2"/>
      <c r="F4" s="2"/>
      <c r="G4" s="16" t="s">
        <v>32</v>
      </c>
      <c r="H4" s="16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20" t="s">
        <v>11</v>
      </c>
      <c r="B6" s="20"/>
      <c r="C6" s="20"/>
      <c r="D6" s="20"/>
      <c r="E6" s="20"/>
      <c r="F6" s="20"/>
      <c r="G6" s="20"/>
      <c r="H6" s="20"/>
    </row>
    <row r="7" spans="1:8" ht="48" customHeight="1">
      <c r="A7" s="32" t="s">
        <v>40</v>
      </c>
      <c r="B7" s="32"/>
      <c r="C7" s="32"/>
      <c r="D7" s="32"/>
      <c r="E7" s="32"/>
      <c r="F7" s="32"/>
      <c r="G7" s="32"/>
      <c r="H7" s="32"/>
    </row>
    <row r="8" spans="1:8" ht="18" customHeight="1">
      <c r="A8" s="33"/>
      <c r="B8" s="33"/>
      <c r="C8" s="33"/>
      <c r="D8" s="33"/>
      <c r="E8" s="33"/>
      <c r="F8" s="33"/>
      <c r="G8" s="33"/>
      <c r="H8" s="33"/>
    </row>
    <row r="9" spans="1:8" ht="15" customHeight="1">
      <c r="A9" s="24" t="s">
        <v>0</v>
      </c>
      <c r="B9" s="24" t="s">
        <v>1</v>
      </c>
      <c r="C9" s="24" t="s">
        <v>2</v>
      </c>
      <c r="D9" s="21" t="s">
        <v>3</v>
      </c>
      <c r="E9" s="22"/>
      <c r="F9" s="22"/>
      <c r="G9" s="23"/>
      <c r="H9" s="24" t="s">
        <v>4</v>
      </c>
    </row>
    <row r="10" spans="1:8" ht="45.75" customHeight="1">
      <c r="A10" s="25"/>
      <c r="B10" s="25"/>
      <c r="C10" s="25"/>
      <c r="D10" s="4" t="s">
        <v>5</v>
      </c>
      <c r="E10" s="4" t="s">
        <v>6</v>
      </c>
      <c r="F10" s="4" t="s">
        <v>7</v>
      </c>
      <c r="G10" s="4" t="s">
        <v>8</v>
      </c>
      <c r="H10" s="25"/>
    </row>
    <row r="11" spans="1:8" ht="20.25" customHeight="1">
      <c r="A11" s="26" t="s">
        <v>23</v>
      </c>
      <c r="B11" s="27"/>
      <c r="C11" s="27"/>
      <c r="D11" s="27"/>
      <c r="E11" s="27"/>
      <c r="F11" s="27"/>
      <c r="G11" s="27"/>
      <c r="H11" s="28"/>
    </row>
    <row r="12" spans="1:8" ht="51" customHeight="1">
      <c r="A12" s="24">
        <v>1</v>
      </c>
      <c r="B12" s="29" t="s">
        <v>20</v>
      </c>
      <c r="C12" s="6" t="s">
        <v>33</v>
      </c>
      <c r="D12" s="11">
        <v>14.46</v>
      </c>
      <c r="E12" s="11" t="s">
        <v>14</v>
      </c>
      <c r="F12" s="11" t="s">
        <v>14</v>
      </c>
      <c r="G12" s="11" t="s">
        <v>14</v>
      </c>
      <c r="H12" s="11">
        <f>D12</f>
        <v>14.46</v>
      </c>
    </row>
    <row r="13" spans="1:8" ht="36.75" customHeight="1">
      <c r="A13" s="31"/>
      <c r="B13" s="30"/>
      <c r="C13" s="6" t="s">
        <v>34</v>
      </c>
      <c r="D13" s="11">
        <v>21.48</v>
      </c>
      <c r="E13" s="11" t="s">
        <v>14</v>
      </c>
      <c r="F13" s="11" t="s">
        <v>14</v>
      </c>
      <c r="G13" s="11" t="s">
        <v>14</v>
      </c>
      <c r="H13" s="11">
        <v>21.48</v>
      </c>
    </row>
    <row r="14" spans="1:8" ht="36.75" customHeight="1">
      <c r="A14" s="31"/>
      <c r="B14" s="30"/>
      <c r="C14" s="6" t="s">
        <v>41</v>
      </c>
      <c r="D14" s="11"/>
      <c r="E14" s="11">
        <v>0.34</v>
      </c>
      <c r="F14" s="11">
        <v>10.65</v>
      </c>
      <c r="G14" s="11" t="s">
        <v>14</v>
      </c>
      <c r="H14" s="11">
        <f>E14+F14</f>
        <v>10.99</v>
      </c>
    </row>
    <row r="15" spans="1:8" ht="36.75" customHeight="1">
      <c r="A15" s="31"/>
      <c r="B15" s="30"/>
      <c r="C15" s="6" t="s">
        <v>35</v>
      </c>
      <c r="D15" s="11">
        <v>10.11</v>
      </c>
      <c r="E15" s="11"/>
      <c r="F15" s="11"/>
      <c r="G15" s="11"/>
      <c r="H15" s="11">
        <v>10.11</v>
      </c>
    </row>
    <row r="16" spans="1:8" ht="36.75" customHeight="1">
      <c r="A16" s="31"/>
      <c r="B16" s="30"/>
      <c r="C16" s="6" t="s">
        <v>36</v>
      </c>
      <c r="D16" s="11">
        <v>27.89</v>
      </c>
      <c r="E16" s="11"/>
      <c r="F16" s="11"/>
      <c r="G16" s="11"/>
      <c r="H16" s="11">
        <v>27.89</v>
      </c>
    </row>
    <row r="17" spans="1:8" ht="36.75" customHeight="1">
      <c r="A17" s="31"/>
      <c r="B17" s="30"/>
      <c r="C17" s="6" t="s">
        <v>37</v>
      </c>
      <c r="D17" s="11"/>
      <c r="E17" s="11">
        <v>4.24</v>
      </c>
      <c r="F17" s="11"/>
      <c r="G17" s="11"/>
      <c r="H17" s="11">
        <v>4.24</v>
      </c>
    </row>
    <row r="18" spans="1:8" ht="36.75" customHeight="1">
      <c r="A18" s="15"/>
      <c r="B18" s="14"/>
      <c r="C18" s="6" t="s">
        <v>42</v>
      </c>
      <c r="D18" s="11">
        <v>6.97</v>
      </c>
      <c r="E18" s="11"/>
      <c r="F18" s="11"/>
      <c r="G18" s="11"/>
      <c r="H18" s="11">
        <v>6.97</v>
      </c>
    </row>
    <row r="19" spans="1:8" ht="16.5" customHeight="1">
      <c r="A19" s="5"/>
      <c r="B19" s="5"/>
      <c r="C19" s="6" t="s">
        <v>9</v>
      </c>
      <c r="D19" s="11">
        <f>D12+D13+D15+D16+D18</f>
        <v>80.91</v>
      </c>
      <c r="E19" s="11">
        <v>4.58</v>
      </c>
      <c r="F19" s="11">
        <v>10.65</v>
      </c>
      <c r="G19" s="11" t="s">
        <v>14</v>
      </c>
      <c r="H19" s="11">
        <f>D19+E19+F19</f>
        <v>96.14</v>
      </c>
    </row>
    <row r="20" spans="1:8" ht="16.5" customHeight="1">
      <c r="A20" s="26" t="s">
        <v>24</v>
      </c>
      <c r="B20" s="27"/>
      <c r="C20" s="27"/>
      <c r="D20" s="27"/>
      <c r="E20" s="27"/>
      <c r="F20" s="27"/>
      <c r="G20" s="27"/>
      <c r="H20" s="28"/>
    </row>
    <row r="21" spans="1:8" ht="97.5" customHeight="1">
      <c r="A21" s="4">
        <v>2</v>
      </c>
      <c r="B21" s="6" t="s">
        <v>25</v>
      </c>
      <c r="C21" s="6" t="s">
        <v>29</v>
      </c>
      <c r="D21" s="4" t="s">
        <v>14</v>
      </c>
      <c r="E21" s="4" t="s">
        <v>14</v>
      </c>
      <c r="F21" s="4" t="s">
        <v>14</v>
      </c>
      <c r="G21" s="11">
        <v>1.97</v>
      </c>
      <c r="H21" s="11">
        <f>G21</f>
        <v>1.97</v>
      </c>
    </row>
    <row r="22" spans="1:8" ht="16.5" customHeight="1">
      <c r="A22" s="4"/>
      <c r="B22" s="4"/>
      <c r="C22" s="6" t="s">
        <v>17</v>
      </c>
      <c r="D22" s="4" t="s">
        <v>14</v>
      </c>
      <c r="E22" s="4" t="s">
        <v>14</v>
      </c>
      <c r="F22" s="4" t="s">
        <v>14</v>
      </c>
      <c r="G22" s="11">
        <f>SUM(G21:G21)</f>
        <v>1.97</v>
      </c>
      <c r="H22" s="11">
        <f>G22</f>
        <v>1.97</v>
      </c>
    </row>
    <row r="23" spans="1:8" ht="16.5" customHeight="1">
      <c r="A23" s="4"/>
      <c r="B23" s="4"/>
      <c r="C23" s="6" t="s">
        <v>18</v>
      </c>
      <c r="D23" s="11">
        <v>80.91</v>
      </c>
      <c r="E23" s="11">
        <v>4.58</v>
      </c>
      <c r="F23" s="11">
        <v>10.65</v>
      </c>
      <c r="G23" s="11">
        <v>1.97</v>
      </c>
      <c r="H23" s="11">
        <f>D23+E23+F23+G23</f>
        <v>98.11</v>
      </c>
    </row>
    <row r="24" spans="1:8" ht="16.5" customHeight="1">
      <c r="A24" s="4"/>
      <c r="B24" s="4"/>
      <c r="C24" s="6" t="s">
        <v>27</v>
      </c>
      <c r="D24" s="11">
        <v>80.91</v>
      </c>
      <c r="E24" s="11">
        <v>4.58</v>
      </c>
      <c r="F24" s="11">
        <v>10.65</v>
      </c>
      <c r="G24" s="11">
        <f>G23</f>
        <v>1.97</v>
      </c>
      <c r="H24" s="11">
        <f>H20+H23</f>
        <v>98.11</v>
      </c>
    </row>
    <row r="25" spans="1:8" ht="101.25" customHeight="1">
      <c r="A25" s="4">
        <v>3</v>
      </c>
      <c r="B25" s="13" t="s">
        <v>38</v>
      </c>
      <c r="C25" s="6" t="s">
        <v>44</v>
      </c>
      <c r="D25" s="11">
        <v>476.55</v>
      </c>
      <c r="E25" s="11">
        <f>E24*5.89</f>
        <v>26.976199999999999</v>
      </c>
      <c r="F25" s="10" t="s">
        <v>14</v>
      </c>
      <c r="G25" s="10" t="s">
        <v>14</v>
      </c>
      <c r="H25" s="11">
        <f>D25+E25</f>
        <v>503.52620000000002</v>
      </c>
    </row>
    <row r="26" spans="1:8" ht="78.75" customHeight="1">
      <c r="A26" s="4">
        <v>4</v>
      </c>
      <c r="B26" s="13" t="s">
        <v>39</v>
      </c>
      <c r="C26" s="6" t="s">
        <v>43</v>
      </c>
      <c r="D26" s="11"/>
      <c r="E26" s="10" t="s">
        <v>14</v>
      </c>
      <c r="F26" s="11">
        <f>F24*3.95</f>
        <v>42.067500000000003</v>
      </c>
      <c r="G26" s="10" t="s">
        <v>14</v>
      </c>
      <c r="H26" s="11">
        <v>42.07</v>
      </c>
    </row>
    <row r="27" spans="1:8" ht="97.5" customHeight="1">
      <c r="A27" s="4">
        <v>5</v>
      </c>
      <c r="B27" s="6" t="s">
        <v>25</v>
      </c>
      <c r="C27" s="6" t="s">
        <v>30</v>
      </c>
      <c r="D27" s="4" t="s">
        <v>14</v>
      </c>
      <c r="E27" s="4" t="s">
        <v>14</v>
      </c>
      <c r="F27" s="4" t="s">
        <v>14</v>
      </c>
      <c r="G27" s="11">
        <v>10</v>
      </c>
      <c r="H27" s="11">
        <f>G27</f>
        <v>10</v>
      </c>
    </row>
    <row r="28" spans="1:8" ht="18" customHeight="1">
      <c r="A28" s="4"/>
      <c r="B28" s="4"/>
      <c r="C28" s="6" t="s">
        <v>19</v>
      </c>
      <c r="D28" s="11">
        <f>D25+D26</f>
        <v>476.55</v>
      </c>
      <c r="E28" s="11">
        <v>26.98</v>
      </c>
      <c r="F28" s="11">
        <v>42.07</v>
      </c>
      <c r="G28" s="11">
        <f>SUM(G27:G27)</f>
        <v>10</v>
      </c>
      <c r="H28" s="11">
        <f>D28+E28+F28+G28</f>
        <v>555.6</v>
      </c>
    </row>
    <row r="29" spans="1:8" ht="29.25" customHeight="1">
      <c r="A29" s="7">
        <v>6</v>
      </c>
      <c r="B29" s="6" t="s">
        <v>15</v>
      </c>
      <c r="C29" s="8" t="s">
        <v>31</v>
      </c>
      <c r="D29" s="12">
        <f>D28*0.2</f>
        <v>95.31</v>
      </c>
      <c r="E29" s="12">
        <f>E28*0.2</f>
        <v>5.3960000000000008</v>
      </c>
      <c r="F29" s="12">
        <f>F28*0.2</f>
        <v>8.4139999999999997</v>
      </c>
      <c r="G29" s="12">
        <f>G28*0.2</f>
        <v>2</v>
      </c>
      <c r="H29" s="12">
        <f>D29+E29+F29+G29</f>
        <v>111.12</v>
      </c>
    </row>
    <row r="30" spans="1:8" ht="15.75">
      <c r="A30" s="7"/>
      <c r="B30" s="4"/>
      <c r="C30" s="8" t="s">
        <v>13</v>
      </c>
      <c r="D30" s="12">
        <f>D28+D29</f>
        <v>571.86</v>
      </c>
      <c r="E30" s="12">
        <f>E28+E29</f>
        <v>32.376000000000005</v>
      </c>
      <c r="F30" s="12">
        <f>F28+F29</f>
        <v>50.484000000000002</v>
      </c>
      <c r="G30" s="12">
        <f>G28+G29</f>
        <v>12</v>
      </c>
      <c r="H30" s="12">
        <f>H28+H29</f>
        <v>666.72</v>
      </c>
    </row>
    <row r="31" spans="1:8" ht="19.5" customHeight="1">
      <c r="A31" s="2"/>
      <c r="B31" s="2"/>
      <c r="C31" s="2"/>
      <c r="D31" s="2"/>
      <c r="E31" s="2"/>
      <c r="F31" s="2"/>
      <c r="G31" s="2"/>
      <c r="H31" s="2"/>
    </row>
    <row r="32" spans="1:8" ht="18.75" customHeight="1">
      <c r="A32" s="18" t="s">
        <v>16</v>
      </c>
      <c r="B32" s="18"/>
      <c r="C32" s="18"/>
      <c r="D32" s="18"/>
      <c r="E32" s="18"/>
      <c r="F32" s="18"/>
      <c r="G32" s="18"/>
      <c r="H32" s="18"/>
    </row>
    <row r="33" spans="1:8" ht="19.5" customHeight="1">
      <c r="A33" s="9"/>
      <c r="B33" s="9"/>
      <c r="C33" s="9"/>
      <c r="D33" s="9"/>
      <c r="E33" s="9"/>
      <c r="F33" s="9"/>
      <c r="G33" s="9"/>
      <c r="H33" s="9"/>
    </row>
    <row r="34" spans="1:8" ht="19.5" customHeight="1">
      <c r="A34" s="18" t="s">
        <v>12</v>
      </c>
      <c r="B34" s="18"/>
      <c r="C34" s="18"/>
      <c r="D34" s="18"/>
      <c r="E34" s="18"/>
      <c r="F34" s="18"/>
      <c r="G34" s="18"/>
      <c r="H34" s="18"/>
    </row>
    <row r="35" spans="1:8" ht="13.5" customHeight="1">
      <c r="A35" s="9"/>
      <c r="B35" s="9"/>
      <c r="C35" s="9"/>
      <c r="D35" s="9"/>
      <c r="E35" s="9"/>
      <c r="F35" s="9"/>
      <c r="G35" s="9"/>
      <c r="H35" s="9"/>
    </row>
    <row r="36" spans="1:8" ht="19.5" customHeight="1">
      <c r="A36" s="18" t="s">
        <v>28</v>
      </c>
      <c r="B36" s="18"/>
      <c r="C36" s="18"/>
      <c r="D36" s="18"/>
      <c r="E36" s="18"/>
      <c r="F36" s="18"/>
      <c r="G36" s="18"/>
      <c r="H36" s="18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</sheetData>
  <mergeCells count="22">
    <mergeCell ref="A7:H7"/>
    <mergeCell ref="A6:H6"/>
    <mergeCell ref="A32:H32"/>
    <mergeCell ref="A34:H34"/>
    <mergeCell ref="A8:H8"/>
    <mergeCell ref="A36:H36"/>
    <mergeCell ref="D9:G9"/>
    <mergeCell ref="C9:C10"/>
    <mergeCell ref="B9:B10"/>
    <mergeCell ref="A9:A10"/>
    <mergeCell ref="H9:H10"/>
    <mergeCell ref="A11:H11"/>
    <mergeCell ref="A20:H20"/>
    <mergeCell ref="B12:B17"/>
    <mergeCell ref="A12:A17"/>
    <mergeCell ref="G1:H1"/>
    <mergeCell ref="G2:H2"/>
    <mergeCell ref="G4:H4"/>
    <mergeCell ref="A1:E1"/>
    <mergeCell ref="A2:E2"/>
    <mergeCell ref="G3:H3"/>
    <mergeCell ref="A3:D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2019-09-16T12:12:12Z</dcterms:modified>
</cp:coreProperties>
</file>