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1222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<sst xmlns="http://schemas.openxmlformats.org/spreadsheetml/2006/main" count="94" uniqueCount="48">
  <si>
    <t>№ п/п</t>
  </si>
  <si>
    <t>Номера сметных расчетов и смет</t>
  </si>
  <si>
    <t>Наименование  глав, объектов,  работ  и  затрат</t>
  </si>
  <si>
    <t>Сметная стоимость, тыс. руб</t>
  </si>
  <si>
    <t>Общая  сметная стоимость,  тыс. руб.</t>
  </si>
  <si>
    <t>строительных работ</t>
  </si>
  <si>
    <t>монтажных  работ</t>
  </si>
  <si>
    <t>оборудования, мебели, инвентаря</t>
  </si>
  <si>
    <t>прочих затрат</t>
  </si>
  <si>
    <t>Итого  по  гл.2</t>
  </si>
  <si>
    <t>УТВЕРЖДАЮ</t>
  </si>
  <si>
    <t>СВОДНЫЙ  СМЕТНЫЙ  РАСЧЕТ</t>
  </si>
  <si>
    <t>ГИП:                                                                                            Р. З. Хакимов</t>
  </si>
  <si>
    <t>Всего  по  сводному  сметному  расчету</t>
  </si>
  <si>
    <t>-</t>
  </si>
  <si>
    <t>НДС  18%</t>
  </si>
  <si>
    <t>МДС 81-35.2004 п.4.100</t>
  </si>
  <si>
    <t>Директор  МУП  "МХ ОКС" :                                                    Р. З. Хакимов</t>
  </si>
  <si>
    <t>Итого  по  гл.9</t>
  </si>
  <si>
    <t>Итого  по  гл. 2-9</t>
  </si>
  <si>
    <t xml:space="preserve">Итого  </t>
  </si>
  <si>
    <t>Раздел 1. Дорожная  одежда</t>
  </si>
  <si>
    <t>ЛСР № 1</t>
  </si>
  <si>
    <t>Глава администрации  СП  Раевский сельсовет  МР  Альшеевский  район  РБ</t>
  </si>
  <si>
    <t>_______Тимасов  М. А.</t>
  </si>
  <si>
    <t xml:space="preserve">Глава 2. Основные  объекты  </t>
  </si>
  <si>
    <t>Глава 9.  Проектные  и  изыскательные  работы,  авторский  надзор</t>
  </si>
  <si>
    <t>Постановление Правительства РФ № 427 от 18.05.2009 г с изменениями и дополнениями от 23.01.2017 г.</t>
  </si>
  <si>
    <t>"___ " __________2018 г.</t>
  </si>
  <si>
    <t>Заказчик: Администрация  СП  Раевский сельсовет  МР  Альшеевский  район  РБ</t>
  </si>
  <si>
    <t>Раздел 2. Малые  архитектурные  формы</t>
  </si>
  <si>
    <t>Раздел 3. Устройство  наружного  освещения</t>
  </si>
  <si>
    <t>Глава 8. Технический  надзор</t>
  </si>
  <si>
    <t>Итого  по  гл.8</t>
  </si>
  <si>
    <t>Итого  по  гл. 2-8</t>
  </si>
  <si>
    <t>Итого  в  ценах  2001г.</t>
  </si>
  <si>
    <t>Итого</t>
  </si>
  <si>
    <t>Инженер:                                                                                В.Н.Абдрашитова</t>
  </si>
  <si>
    <t>Приказ госкоми-тета РБ по стр-ву и арх-ре  от 30 октября 2018 года  № 334 прил.3 п. 2.27</t>
  </si>
  <si>
    <t>Приказ госкоми-тета РБ по стр-ву и арх-ре  от  30 октября  2018 года  №  334 прил.3 п. 1.8</t>
  </si>
  <si>
    <t>Раздел 2.Малые  архитектурные  формы  перевод  в  текущие  цены  к-5,82</t>
  </si>
  <si>
    <t>Проверка  достоверности  определения  сметной  стоимости  10,00/1,18/5,07</t>
  </si>
  <si>
    <t>Приказ госкоми-тета РБ по стр-ву и арх-ре  от  30 октября 2018 года  №  334прил.3 п. 1,8</t>
  </si>
  <si>
    <t>Раздел 3. Устройство  наружного  освещения  перевод  в  текущие  цены  к-5,82 3,71*5,82</t>
  </si>
  <si>
    <t>Проверка  достоверности  определения  сметной  стоимости  1,67* 5,07=8,47</t>
  </si>
  <si>
    <t xml:space="preserve">стоимости  благоустройства   дворовой территории многоквартирного жилого дома № 33 по ул. Коммунистическая в с. Раевский сельского поселения Раевский сельсовет МР Альшеевский район Республики Башкортостан в рамках муниципальной программы " Формирование современной городской среды" </t>
  </si>
  <si>
    <t>Раздел 1. Дорожная  одежда  перевод  в  текущие  цены  к-5,63 107,00*5,63</t>
  </si>
  <si>
    <t>Сводный  сметный  расчет  в  сумме 777, 91 тыс. руб.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</si>
</sst>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0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right"/>
    </xf>
    <xf numFmtId="0" fontId="36" fillId="0" borderId="1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wrapText="1"/>
    </xf>
    <xf numFmtId="0" fontId="36" fillId="0" borderId="10" xfId="0" applyFont="1" applyBorder="1" applyAlignment="1">
      <alignment horizontal="left" vertical="center" wrapText="1"/>
    </xf>
    <xf numFmtId="0" fontId="36" fillId="0" borderId="10" xfId="0" applyFont="1" applyBorder="1" applyAlignment="1">
      <alignment horizontal="center" vertical="center"/>
    </xf>
    <xf numFmtId="0" fontId="36" fillId="0" borderId="10" xfId="0" applyFont="1" applyBorder="1" applyAlignment="1">
      <alignment horizontal="left" vertical="center"/>
    </xf>
    <xf numFmtId="0" fontId="36" fillId="0" borderId="0" xfId="0" applyFont="1" applyAlignment="1">
      <alignment horizontal="left" vertical="center"/>
    </xf>
    <xf numFmtId="172" fontId="36" fillId="0" borderId="10" xfId="0" applyNumberFormat="1" applyFont="1" applyBorder="1" applyAlignment="1">
      <alignment horizontal="center" vertical="center" wrapText="1"/>
    </xf>
    <xf numFmtId="2" fontId="36" fillId="0" borderId="10" xfId="0" applyNumberFormat="1" applyFont="1" applyBorder="1" applyAlignment="1">
      <alignment horizontal="center" vertical="center" wrapText="1"/>
    </xf>
    <xf numFmtId="2" fontId="36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left" vertical="top" wrapText="1"/>
    </xf>
    <xf numFmtId="0" fontId="36" fillId="0" borderId="0" xfId="0" applyFont="1" applyAlignment="1">
      <alignment horizontal="center" vertical="center" wrapText="1"/>
    </xf>
    <xf numFmtId="0" fontId="36" fillId="0" borderId="0" xfId="0" applyFont="1" applyAlignment="1">
      <alignment horizontal="center"/>
    </xf>
    <xf numFmtId="0" fontId="36" fillId="0" borderId="0" xfId="0" applyFont="1" applyAlignment="1">
      <alignment horizontal="left" vertical="center"/>
    </xf>
    <xf numFmtId="0" fontId="36" fillId="0" borderId="11" xfId="0" applyFont="1" applyBorder="1" applyAlignment="1">
      <alignment horizontal="center"/>
    </xf>
    <xf numFmtId="0" fontId="36" fillId="0" borderId="12" xfId="0" applyFont="1" applyBorder="1" applyAlignment="1">
      <alignment horizontal="left" vertical="center" wrapText="1"/>
    </xf>
    <xf numFmtId="0" fontId="36" fillId="0" borderId="13" xfId="0" applyFont="1" applyBorder="1" applyAlignment="1">
      <alignment horizontal="left" vertical="center" wrapText="1"/>
    </xf>
    <xf numFmtId="0" fontId="36" fillId="0" borderId="14" xfId="0" applyFont="1" applyBorder="1" applyAlignment="1">
      <alignment horizontal="left" vertical="center" wrapText="1"/>
    </xf>
    <xf numFmtId="0" fontId="36" fillId="0" borderId="12" xfId="0" applyFont="1" applyBorder="1" applyAlignment="1">
      <alignment horizontal="center" vertical="center" wrapText="1"/>
    </xf>
    <xf numFmtId="0" fontId="36" fillId="0" borderId="13" xfId="0" applyFont="1" applyBorder="1" applyAlignment="1">
      <alignment horizontal="center" vertical="center" wrapText="1"/>
    </xf>
    <xf numFmtId="0" fontId="36" fillId="0" borderId="14" xfId="0" applyFont="1" applyBorder="1" applyAlignment="1">
      <alignment horizontal="center" vertical="center" wrapText="1"/>
    </xf>
    <xf numFmtId="0" fontId="36" fillId="0" borderId="15" xfId="0" applyFont="1" applyBorder="1" applyAlignment="1">
      <alignment horizontal="center" vertical="center" wrapText="1"/>
    </xf>
    <xf numFmtId="0" fontId="36" fillId="0" borderId="16" xfId="0" applyFont="1" applyBorder="1" applyAlignment="1">
      <alignment horizontal="center" vertical="center" wrapText="1"/>
    </xf>
    <xf numFmtId="0" fontId="36" fillId="0" borderId="15" xfId="0" applyFont="1" applyBorder="1" applyAlignment="1">
      <alignment horizontal="left" vertical="center" wrapText="1"/>
    </xf>
    <xf numFmtId="0" fontId="36" fillId="0" borderId="17" xfId="0" applyFont="1" applyBorder="1" applyAlignment="1">
      <alignment horizontal="left" vertical="center" wrapText="1"/>
    </xf>
    <xf numFmtId="0" fontId="36" fillId="0" borderId="16" xfId="0" applyFont="1" applyBorder="1" applyAlignment="1">
      <alignment horizontal="left" vertical="center" wrapText="1"/>
    </xf>
    <xf numFmtId="0" fontId="36" fillId="0" borderId="17" xfId="0" applyFont="1" applyBorder="1" applyAlignment="1">
      <alignment horizontal="center" vertical="center" wrapText="1"/>
    </xf>
    <xf numFmtId="0" fontId="36" fillId="0" borderId="0" xfId="0" applyFont="1" applyAlignment="1">
      <alignment horizontal="right"/>
    </xf>
    <xf numFmtId="0" fontId="36" fillId="0" borderId="0" xfId="0" applyFont="1" applyAlignment="1">
      <alignment horizontal="right" vertical="center" wrapText="1"/>
    </xf>
    <xf numFmtId="0" fontId="36" fillId="0" borderId="0" xfId="0" applyFont="1" applyAlignment="1">
      <alignment horizontal="right" vertical="center"/>
    </xf>
    <xf numFmtId="2" fontId="36" fillId="33" borderId="10" xfId="0" applyNumberFormat="1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1"/>
  <sheetViews>
    <sheetView tabSelected="1" zoomScalePageLayoutView="0" workbookViewId="0" topLeftCell="A13">
      <selection activeCell="K29" sqref="K29"/>
    </sheetView>
  </sheetViews>
  <sheetFormatPr defaultColWidth="9.140625" defaultRowHeight="15"/>
  <cols>
    <col min="1" max="1" width="7.28125" style="0" customWidth="1"/>
    <col min="2" max="2" width="20.57421875" style="0" customWidth="1"/>
    <col min="3" max="3" width="39.7109375" style="0" customWidth="1"/>
    <col min="4" max="4" width="14.00390625" style="0" customWidth="1"/>
    <col min="5" max="5" width="11.8515625" style="0" customWidth="1"/>
    <col min="6" max="6" width="11.28125" style="0" customWidth="1"/>
    <col min="7" max="7" width="11.8515625" style="0" customWidth="1"/>
    <col min="8" max="8" width="13.57421875" style="0" customWidth="1"/>
  </cols>
  <sheetData>
    <row r="1" spans="1:8" ht="15.75">
      <c r="A1" s="16" t="s">
        <v>29</v>
      </c>
      <c r="B1" s="16"/>
      <c r="C1" s="16"/>
      <c r="D1" s="16"/>
      <c r="E1" s="16"/>
      <c r="F1" s="2"/>
      <c r="G1" s="30" t="s">
        <v>10</v>
      </c>
      <c r="H1" s="30"/>
    </row>
    <row r="2" spans="1:8" ht="66" customHeight="1">
      <c r="A2" s="16" t="s">
        <v>47</v>
      </c>
      <c r="B2" s="16"/>
      <c r="C2" s="16"/>
      <c r="D2" s="16"/>
      <c r="E2" s="16"/>
      <c r="F2" s="2"/>
      <c r="G2" s="31" t="s">
        <v>23</v>
      </c>
      <c r="H2" s="31"/>
    </row>
    <row r="3" spans="1:8" ht="15.75">
      <c r="A3" s="2"/>
      <c r="B3" s="2"/>
      <c r="C3" s="2"/>
      <c r="D3" s="2"/>
      <c r="E3" s="2"/>
      <c r="F3" s="2"/>
      <c r="G3" s="32" t="s">
        <v>24</v>
      </c>
      <c r="H3" s="32"/>
    </row>
    <row r="4" spans="1:8" ht="15.75">
      <c r="A4" s="2"/>
      <c r="B4" s="2"/>
      <c r="C4" s="2"/>
      <c r="D4" s="2"/>
      <c r="E4" s="2"/>
      <c r="F4" s="2"/>
      <c r="G4" s="30" t="s">
        <v>28</v>
      </c>
      <c r="H4" s="30"/>
    </row>
    <row r="5" spans="1:8" ht="16.5" customHeight="1">
      <c r="A5" s="2"/>
      <c r="B5" s="2"/>
      <c r="C5" s="2"/>
      <c r="D5" s="2"/>
      <c r="E5" s="2"/>
      <c r="F5" s="2"/>
      <c r="G5" s="3"/>
      <c r="H5" s="3"/>
    </row>
    <row r="6" spans="1:8" ht="15.75">
      <c r="A6" s="15" t="s">
        <v>11</v>
      </c>
      <c r="B6" s="15"/>
      <c r="C6" s="15"/>
      <c r="D6" s="15"/>
      <c r="E6" s="15"/>
      <c r="F6" s="15"/>
      <c r="G6" s="15"/>
      <c r="H6" s="15"/>
    </row>
    <row r="7" spans="1:8" ht="48" customHeight="1">
      <c r="A7" s="14" t="s">
        <v>45</v>
      </c>
      <c r="B7" s="14"/>
      <c r="C7" s="14"/>
      <c r="D7" s="14"/>
      <c r="E7" s="14"/>
      <c r="F7" s="14"/>
      <c r="G7" s="14"/>
      <c r="H7" s="14"/>
    </row>
    <row r="8" spans="1:8" ht="18" customHeight="1">
      <c r="A8" s="17"/>
      <c r="B8" s="17"/>
      <c r="C8" s="17"/>
      <c r="D8" s="17"/>
      <c r="E8" s="17"/>
      <c r="F8" s="17"/>
      <c r="G8" s="17"/>
      <c r="H8" s="17"/>
    </row>
    <row r="9" spans="1:8" ht="15" customHeight="1">
      <c r="A9" s="24" t="s">
        <v>0</v>
      </c>
      <c r="B9" s="24" t="s">
        <v>1</v>
      </c>
      <c r="C9" s="24" t="s">
        <v>2</v>
      </c>
      <c r="D9" s="21" t="s">
        <v>3</v>
      </c>
      <c r="E9" s="22"/>
      <c r="F9" s="22"/>
      <c r="G9" s="23"/>
      <c r="H9" s="24" t="s">
        <v>4</v>
      </c>
    </row>
    <row r="10" spans="1:8" ht="45.75" customHeight="1">
      <c r="A10" s="25"/>
      <c r="B10" s="25"/>
      <c r="C10" s="25"/>
      <c r="D10" s="4" t="s">
        <v>5</v>
      </c>
      <c r="E10" s="4" t="s">
        <v>6</v>
      </c>
      <c r="F10" s="4" t="s">
        <v>7</v>
      </c>
      <c r="G10" s="4" t="s">
        <v>8</v>
      </c>
      <c r="H10" s="25"/>
    </row>
    <row r="11" spans="1:8" ht="20.25" customHeight="1">
      <c r="A11" s="18" t="s">
        <v>25</v>
      </c>
      <c r="B11" s="19"/>
      <c r="C11" s="19"/>
      <c r="D11" s="19"/>
      <c r="E11" s="19"/>
      <c r="F11" s="19"/>
      <c r="G11" s="19"/>
      <c r="H11" s="20"/>
    </row>
    <row r="12" spans="1:8" ht="18.75" customHeight="1">
      <c r="A12" s="24">
        <v>1</v>
      </c>
      <c r="B12" s="26" t="s">
        <v>22</v>
      </c>
      <c r="C12" s="6" t="s">
        <v>21</v>
      </c>
      <c r="D12" s="11">
        <v>107</v>
      </c>
      <c r="E12" s="11" t="s">
        <v>14</v>
      </c>
      <c r="F12" s="11" t="s">
        <v>14</v>
      </c>
      <c r="G12" s="11" t="s">
        <v>14</v>
      </c>
      <c r="H12" s="11">
        <f>D12</f>
        <v>107</v>
      </c>
    </row>
    <row r="13" spans="1:8" ht="36.75" customHeight="1">
      <c r="A13" s="29"/>
      <c r="B13" s="27"/>
      <c r="C13" s="6" t="s">
        <v>30</v>
      </c>
      <c r="D13" s="11">
        <v>4.6</v>
      </c>
      <c r="E13" s="11" t="s">
        <v>14</v>
      </c>
      <c r="F13" s="11" t="s">
        <v>14</v>
      </c>
      <c r="G13" s="11" t="s">
        <v>14</v>
      </c>
      <c r="H13" s="11">
        <f>D13</f>
        <v>4.6</v>
      </c>
    </row>
    <row r="14" spans="1:8" ht="36" customHeight="1">
      <c r="A14" s="25"/>
      <c r="B14" s="28"/>
      <c r="C14" s="6" t="s">
        <v>31</v>
      </c>
      <c r="D14" s="11">
        <v>3.71</v>
      </c>
      <c r="E14" s="11" t="s">
        <v>14</v>
      </c>
      <c r="F14" s="11" t="s">
        <v>14</v>
      </c>
      <c r="G14" s="11" t="s">
        <v>14</v>
      </c>
      <c r="H14" s="11">
        <v>3.71</v>
      </c>
    </row>
    <row r="15" spans="1:8" ht="16.5" customHeight="1">
      <c r="A15" s="5"/>
      <c r="B15" s="5"/>
      <c r="C15" s="6" t="s">
        <v>9</v>
      </c>
      <c r="D15" s="11">
        <f>SUM(D12:D14)</f>
        <v>115.30999999999999</v>
      </c>
      <c r="E15" s="11" t="s">
        <v>14</v>
      </c>
      <c r="F15" s="11" t="s">
        <v>14</v>
      </c>
      <c r="G15" s="11" t="s">
        <v>14</v>
      </c>
      <c r="H15" s="11">
        <f>SUM(H12:H14)</f>
        <v>115.30999999999999</v>
      </c>
    </row>
    <row r="16" spans="1:8" ht="16.5" customHeight="1">
      <c r="A16" s="18" t="s">
        <v>32</v>
      </c>
      <c r="B16" s="19"/>
      <c r="C16" s="19"/>
      <c r="D16" s="19"/>
      <c r="E16" s="19"/>
      <c r="F16" s="19"/>
      <c r="G16" s="19"/>
      <c r="H16" s="20"/>
    </row>
    <row r="17" spans="1:8" ht="16.5" customHeight="1">
      <c r="A17" s="5"/>
      <c r="B17" s="6"/>
      <c r="C17" s="6" t="s">
        <v>33</v>
      </c>
      <c r="D17" s="11" t="s">
        <v>14</v>
      </c>
      <c r="E17" s="11" t="s">
        <v>14</v>
      </c>
      <c r="F17" s="11" t="s">
        <v>14</v>
      </c>
      <c r="G17" s="11"/>
      <c r="H17" s="11"/>
    </row>
    <row r="18" spans="1:8" ht="16.5" customHeight="1">
      <c r="A18" s="5"/>
      <c r="B18" s="6"/>
      <c r="C18" s="6" t="s">
        <v>34</v>
      </c>
      <c r="D18" s="11">
        <f>D15</f>
        <v>115.30999999999999</v>
      </c>
      <c r="E18" s="11" t="str">
        <f>E15</f>
        <v>-</v>
      </c>
      <c r="F18" s="11" t="s">
        <v>14</v>
      </c>
      <c r="G18" s="11"/>
      <c r="H18" s="11">
        <f>H15+H17</f>
        <v>115.30999999999999</v>
      </c>
    </row>
    <row r="19" spans="1:8" ht="16.5" customHeight="1">
      <c r="A19" s="18" t="s">
        <v>26</v>
      </c>
      <c r="B19" s="19"/>
      <c r="C19" s="19"/>
      <c r="D19" s="19"/>
      <c r="E19" s="19"/>
      <c r="F19" s="19"/>
      <c r="G19" s="19"/>
      <c r="H19" s="20"/>
    </row>
    <row r="20" spans="1:8" ht="97.5" customHeight="1">
      <c r="A20" s="4">
        <v>2</v>
      </c>
      <c r="B20" s="6" t="s">
        <v>27</v>
      </c>
      <c r="C20" s="6" t="s">
        <v>41</v>
      </c>
      <c r="D20" s="4" t="s">
        <v>14</v>
      </c>
      <c r="E20" s="4" t="s">
        <v>14</v>
      </c>
      <c r="F20" s="4" t="s">
        <v>14</v>
      </c>
      <c r="G20" s="11">
        <v>1.67</v>
      </c>
      <c r="H20" s="11">
        <f>G20</f>
        <v>1.67</v>
      </c>
    </row>
    <row r="21" spans="1:8" ht="16.5" customHeight="1">
      <c r="A21" s="4"/>
      <c r="B21" s="4"/>
      <c r="C21" s="6" t="s">
        <v>18</v>
      </c>
      <c r="D21" s="4" t="s">
        <v>14</v>
      </c>
      <c r="E21" s="4" t="s">
        <v>14</v>
      </c>
      <c r="F21" s="4" t="s">
        <v>14</v>
      </c>
      <c r="G21" s="11">
        <v>1.67</v>
      </c>
      <c r="H21" s="11">
        <f>G21</f>
        <v>1.67</v>
      </c>
    </row>
    <row r="22" spans="1:8" ht="16.5" customHeight="1">
      <c r="A22" s="4"/>
      <c r="B22" s="4"/>
      <c r="C22" s="6" t="s">
        <v>19</v>
      </c>
      <c r="D22" s="11">
        <f>D15</f>
        <v>115.30999999999999</v>
      </c>
      <c r="E22" s="11" t="s">
        <v>14</v>
      </c>
      <c r="F22" s="11" t="s">
        <v>14</v>
      </c>
      <c r="G22" s="11">
        <f>G21+G18</f>
        <v>1.67</v>
      </c>
      <c r="H22" s="11">
        <f>H18+H21</f>
        <v>116.97999999999999</v>
      </c>
    </row>
    <row r="23" spans="1:8" ht="16.5" customHeight="1">
      <c r="A23" s="4"/>
      <c r="B23" s="4"/>
      <c r="C23" s="6" t="s">
        <v>35</v>
      </c>
      <c r="D23" s="11">
        <v>134.92</v>
      </c>
      <c r="E23" s="11" t="s">
        <v>14</v>
      </c>
      <c r="F23" s="11" t="s">
        <v>14</v>
      </c>
      <c r="G23" s="11">
        <f>G22</f>
        <v>1.67</v>
      </c>
      <c r="H23" s="11">
        <f>H19+H22</f>
        <v>116.97999999999999</v>
      </c>
    </row>
    <row r="24" spans="1:8" ht="78.75" customHeight="1">
      <c r="A24" s="4">
        <v>3</v>
      </c>
      <c r="B24" s="13" t="s">
        <v>38</v>
      </c>
      <c r="C24" s="6" t="s">
        <v>46</v>
      </c>
      <c r="D24" s="11">
        <f>D12*5.63</f>
        <v>602.41</v>
      </c>
      <c r="E24" s="10" t="s">
        <v>14</v>
      </c>
      <c r="F24" s="10" t="s">
        <v>14</v>
      </c>
      <c r="G24" s="10" t="s">
        <v>14</v>
      </c>
      <c r="H24" s="11">
        <v>602.41</v>
      </c>
    </row>
    <row r="25" spans="1:8" ht="78.75" customHeight="1">
      <c r="A25" s="4">
        <v>4</v>
      </c>
      <c r="B25" s="13" t="s">
        <v>39</v>
      </c>
      <c r="C25" s="6" t="s">
        <v>40</v>
      </c>
      <c r="D25" s="11">
        <f>D13*5.82</f>
        <v>26.772</v>
      </c>
      <c r="E25" s="10" t="s">
        <v>14</v>
      </c>
      <c r="F25" s="10" t="s">
        <v>14</v>
      </c>
      <c r="G25" s="10" t="s">
        <v>14</v>
      </c>
      <c r="H25" s="11">
        <f>D25</f>
        <v>26.772</v>
      </c>
    </row>
    <row r="26" spans="1:8" ht="79.5" customHeight="1">
      <c r="A26" s="4">
        <v>5</v>
      </c>
      <c r="B26" s="13" t="s">
        <v>42</v>
      </c>
      <c r="C26" s="6" t="s">
        <v>43</v>
      </c>
      <c r="D26" s="11">
        <f>D14*5.82</f>
        <v>21.592200000000002</v>
      </c>
      <c r="E26" s="10" t="s">
        <v>14</v>
      </c>
      <c r="F26" s="10" t="s">
        <v>14</v>
      </c>
      <c r="G26" s="10" t="s">
        <v>14</v>
      </c>
      <c r="H26" s="11">
        <f>D26</f>
        <v>21.592200000000002</v>
      </c>
    </row>
    <row r="27" spans="1:8" ht="97.5" customHeight="1">
      <c r="A27" s="4">
        <v>6</v>
      </c>
      <c r="B27" s="6" t="s">
        <v>27</v>
      </c>
      <c r="C27" s="6" t="s">
        <v>44</v>
      </c>
      <c r="D27" s="4" t="s">
        <v>14</v>
      </c>
      <c r="E27" s="4" t="s">
        <v>14</v>
      </c>
      <c r="F27" s="4" t="s">
        <v>14</v>
      </c>
      <c r="G27" s="11">
        <v>8.47</v>
      </c>
      <c r="H27" s="11">
        <f>G27</f>
        <v>8.47</v>
      </c>
    </row>
    <row r="28" spans="1:8" ht="18" customHeight="1">
      <c r="A28" s="4"/>
      <c r="B28" s="4"/>
      <c r="C28" s="6" t="s">
        <v>20</v>
      </c>
      <c r="D28" s="11">
        <f>D24+D25+D26</f>
        <v>650.7742000000001</v>
      </c>
      <c r="E28" s="10" t="s">
        <v>14</v>
      </c>
      <c r="F28" s="10" t="s">
        <v>14</v>
      </c>
      <c r="G28" s="11">
        <f>SUM(G27:G27)</f>
        <v>8.47</v>
      </c>
      <c r="H28" s="11">
        <f>D28+G28</f>
        <v>659.2442000000001</v>
      </c>
    </row>
    <row r="29" spans="1:8" ht="29.25" customHeight="1">
      <c r="A29" s="4"/>
      <c r="B29" s="4"/>
      <c r="C29" s="6" t="s">
        <v>36</v>
      </c>
      <c r="D29" s="11">
        <v>650.77</v>
      </c>
      <c r="E29" s="10" t="s">
        <v>14</v>
      </c>
      <c r="F29" s="10" t="s">
        <v>14</v>
      </c>
      <c r="G29" s="11">
        <f>SUM(G28:G28)</f>
        <v>8.47</v>
      </c>
      <c r="H29" s="11">
        <f>D29+G29</f>
        <v>659.24</v>
      </c>
    </row>
    <row r="30" spans="1:8" ht="29.25" customHeight="1">
      <c r="A30" s="7">
        <v>7</v>
      </c>
      <c r="B30" s="6" t="s">
        <v>16</v>
      </c>
      <c r="C30" s="8" t="s">
        <v>15</v>
      </c>
      <c r="D30" s="12">
        <f>D29*0.18</f>
        <v>117.1386</v>
      </c>
      <c r="E30" s="12" t="s">
        <v>14</v>
      </c>
      <c r="F30" s="12" t="s">
        <v>14</v>
      </c>
      <c r="G30" s="33">
        <v>1.53</v>
      </c>
      <c r="H30" s="33">
        <f>D30+G30</f>
        <v>118.6686</v>
      </c>
    </row>
    <row r="31" spans="1:8" ht="15.75">
      <c r="A31" s="7"/>
      <c r="B31" s="4"/>
      <c r="C31" s="8" t="s">
        <v>13</v>
      </c>
      <c r="D31" s="12">
        <f>D29+D30</f>
        <v>767.9086</v>
      </c>
      <c r="E31" s="12" t="s">
        <v>14</v>
      </c>
      <c r="F31" s="12" t="s">
        <v>14</v>
      </c>
      <c r="G31" s="12">
        <v>10</v>
      </c>
      <c r="H31" s="12">
        <f>D31+G31</f>
        <v>777.9086</v>
      </c>
    </row>
    <row r="32" spans="1:8" ht="19.5" customHeight="1">
      <c r="A32" s="2"/>
      <c r="B32" s="2"/>
      <c r="C32" s="2"/>
      <c r="D32" s="2"/>
      <c r="E32" s="2"/>
      <c r="F32" s="2"/>
      <c r="G32" s="2"/>
      <c r="H32" s="2"/>
    </row>
    <row r="33" spans="1:8" ht="18.75" customHeight="1">
      <c r="A33" s="16" t="s">
        <v>17</v>
      </c>
      <c r="B33" s="16"/>
      <c r="C33" s="16"/>
      <c r="D33" s="16"/>
      <c r="E33" s="16"/>
      <c r="F33" s="16"/>
      <c r="G33" s="16"/>
      <c r="H33" s="16"/>
    </row>
    <row r="34" spans="1:8" ht="19.5" customHeight="1">
      <c r="A34" s="9"/>
      <c r="B34" s="9"/>
      <c r="C34" s="9"/>
      <c r="D34" s="9"/>
      <c r="E34" s="9"/>
      <c r="F34" s="9"/>
      <c r="G34" s="9"/>
      <c r="H34" s="9"/>
    </row>
    <row r="35" spans="1:8" ht="19.5" customHeight="1">
      <c r="A35" s="16" t="s">
        <v>12</v>
      </c>
      <c r="B35" s="16"/>
      <c r="C35" s="16"/>
      <c r="D35" s="16"/>
      <c r="E35" s="16"/>
      <c r="F35" s="16"/>
      <c r="G35" s="16"/>
      <c r="H35" s="16"/>
    </row>
    <row r="36" spans="1:8" ht="13.5" customHeight="1">
      <c r="A36" s="9"/>
      <c r="B36" s="9"/>
      <c r="C36" s="9"/>
      <c r="D36" s="9"/>
      <c r="E36" s="9"/>
      <c r="F36" s="9"/>
      <c r="G36" s="9"/>
      <c r="H36" s="9"/>
    </row>
    <row r="37" spans="1:8" ht="19.5" customHeight="1">
      <c r="A37" s="16" t="s">
        <v>37</v>
      </c>
      <c r="B37" s="16"/>
      <c r="C37" s="16"/>
      <c r="D37" s="16"/>
      <c r="E37" s="16"/>
      <c r="F37" s="16"/>
      <c r="G37" s="16"/>
      <c r="H37" s="16"/>
    </row>
    <row r="38" spans="1:8" ht="15.75">
      <c r="A38" s="2"/>
      <c r="B38" s="2"/>
      <c r="C38" s="2"/>
      <c r="D38" s="2"/>
      <c r="E38" s="2"/>
      <c r="F38" s="2"/>
      <c r="G38" s="2"/>
      <c r="H38" s="2"/>
    </row>
    <row r="39" spans="1:8" ht="15.75">
      <c r="A39" s="2"/>
      <c r="B39" s="2"/>
      <c r="C39" s="2"/>
      <c r="D39" s="2"/>
      <c r="E39" s="2"/>
      <c r="F39" s="2"/>
      <c r="G39" s="2"/>
      <c r="H39" s="2"/>
    </row>
    <row r="40" spans="1:8" ht="15.75">
      <c r="A40" s="2"/>
      <c r="B40" s="2"/>
      <c r="C40" s="2"/>
      <c r="D40" s="2"/>
      <c r="E40" s="2"/>
      <c r="F40" s="2"/>
      <c r="G40" s="2"/>
      <c r="H40" s="2"/>
    </row>
    <row r="41" spans="1:8" ht="15.75">
      <c r="A41" s="2"/>
      <c r="B41" s="2"/>
      <c r="C41" s="2"/>
      <c r="D41" s="2"/>
      <c r="E41" s="2"/>
      <c r="F41" s="2"/>
      <c r="G41" s="2"/>
      <c r="H41" s="2"/>
    </row>
    <row r="42" spans="1:8" ht="15.75">
      <c r="A42" s="2"/>
      <c r="B42" s="2"/>
      <c r="C42" s="2"/>
      <c r="D42" s="2"/>
      <c r="E42" s="2"/>
      <c r="F42" s="2"/>
      <c r="G42" s="2"/>
      <c r="H42" s="2"/>
    </row>
    <row r="43" spans="1:8" ht="15.75">
      <c r="A43" s="2"/>
      <c r="B43" s="2"/>
      <c r="C43" s="2"/>
      <c r="D43" s="2"/>
      <c r="E43" s="2"/>
      <c r="F43" s="2"/>
      <c r="G43" s="2"/>
      <c r="H43" s="2"/>
    </row>
    <row r="44" spans="1:8" ht="15.75">
      <c r="A44" s="2"/>
      <c r="B44" s="2"/>
      <c r="C44" s="2"/>
      <c r="D44" s="2"/>
      <c r="E44" s="2"/>
      <c r="F44" s="2"/>
      <c r="G44" s="2"/>
      <c r="H44" s="2"/>
    </row>
    <row r="45" spans="1:8" ht="15.75">
      <c r="A45" s="2"/>
      <c r="B45" s="2"/>
      <c r="C45" s="2"/>
      <c r="D45" s="2"/>
      <c r="E45" s="2"/>
      <c r="F45" s="2"/>
      <c r="G45" s="2"/>
      <c r="H45" s="2"/>
    </row>
    <row r="46" spans="1:8" ht="15">
      <c r="A46" s="1"/>
      <c r="B46" s="1"/>
      <c r="C46" s="1"/>
      <c r="D46" s="1"/>
      <c r="E46" s="1"/>
      <c r="F46" s="1"/>
      <c r="G46" s="1"/>
      <c r="H46" s="1"/>
    </row>
    <row r="47" spans="1:8" ht="15">
      <c r="A47" s="1"/>
      <c r="B47" s="1"/>
      <c r="C47" s="1"/>
      <c r="D47" s="1"/>
      <c r="E47" s="1"/>
      <c r="F47" s="1"/>
      <c r="G47" s="1"/>
      <c r="H47" s="1"/>
    </row>
    <row r="48" spans="1:8" ht="15">
      <c r="A48" s="1"/>
      <c r="B48" s="1"/>
      <c r="C48" s="1"/>
      <c r="D48" s="1"/>
      <c r="E48" s="1"/>
      <c r="F48" s="1"/>
      <c r="G48" s="1"/>
      <c r="H48" s="1"/>
    </row>
    <row r="49" spans="1:8" ht="15">
      <c r="A49" s="1"/>
      <c r="B49" s="1"/>
      <c r="C49" s="1"/>
      <c r="D49" s="1"/>
      <c r="E49" s="1"/>
      <c r="F49" s="1"/>
      <c r="G49" s="1"/>
      <c r="H49" s="1"/>
    </row>
    <row r="50" spans="1:8" ht="15">
      <c r="A50" s="1"/>
      <c r="B50" s="1"/>
      <c r="C50" s="1"/>
      <c r="D50" s="1"/>
      <c r="E50" s="1"/>
      <c r="F50" s="1"/>
      <c r="G50" s="1"/>
      <c r="H50" s="1"/>
    </row>
    <row r="51" spans="1:8" ht="15">
      <c r="A51" s="1"/>
      <c r="B51" s="1"/>
      <c r="C51" s="1"/>
      <c r="D51" s="1"/>
      <c r="E51" s="1"/>
      <c r="F51" s="1"/>
      <c r="G51" s="1"/>
      <c r="H51" s="1"/>
    </row>
  </sheetData>
  <sheetProtection/>
  <mergeCells count="22">
    <mergeCell ref="G1:H1"/>
    <mergeCell ref="G2:H2"/>
    <mergeCell ref="G4:H4"/>
    <mergeCell ref="A1:E1"/>
    <mergeCell ref="A2:E2"/>
    <mergeCell ref="G3:H3"/>
    <mergeCell ref="A37:H37"/>
    <mergeCell ref="D9:G9"/>
    <mergeCell ref="C9:C10"/>
    <mergeCell ref="B9:B10"/>
    <mergeCell ref="A9:A10"/>
    <mergeCell ref="H9:H10"/>
    <mergeCell ref="A11:H11"/>
    <mergeCell ref="A19:H19"/>
    <mergeCell ref="B12:B14"/>
    <mergeCell ref="A12:A14"/>
    <mergeCell ref="A7:H7"/>
    <mergeCell ref="A6:H6"/>
    <mergeCell ref="A33:H33"/>
    <mergeCell ref="A35:H35"/>
    <mergeCell ref="A8:H8"/>
    <mergeCell ref="A16:H16"/>
  </mergeCells>
  <printOptions/>
  <pageMargins left="0.5118110236220472" right="0.5118110236220472" top="0.7480314960629921" bottom="0.7480314960629921" header="0.31496062992125984" footer="0.31496062992125984"/>
  <pageSetup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2019-02-15T06:59:12Z</dcterms:modified>
  <cp:category/>
  <cp:version/>
  <cp:contentType/>
  <cp:contentStatus/>
</cp:coreProperties>
</file>